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2" activeTab="0"/>
  </bookViews>
  <sheets>
    <sheet name="1.04.2024г" sheetId="1" r:id="rId1"/>
    <sheet name="исполнение по программам" sheetId="2" r:id="rId2"/>
  </sheets>
  <definedNames>
    <definedName name="_xlnm.Print_Area" localSheetId="0">'1.04.2024г'!$A$1:$G$68</definedName>
  </definedNames>
  <calcPr fullCalcOnLoad="1"/>
</workbook>
</file>

<file path=xl/sharedStrings.xml><?xml version="1.0" encoding="utf-8"?>
<sst xmlns="http://schemas.openxmlformats.org/spreadsheetml/2006/main" count="107" uniqueCount="100">
  <si>
    <t>Код бюджетной классификации</t>
  </si>
  <si>
    <t>Наименование показателей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</si>
  <si>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</si>
  <si>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</si>
  <si>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</si>
  <si>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</si>
  <si>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</si>
  <si>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</si>
  <si>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ИТОГО СОБСТВЕННЫХ НАЛОГОВЫХ И НЕНАЛОГОВЫХ ДОХОДОВ</t>
  </si>
  <si>
    <t>2 00 00000 00 0000 000</t>
  </si>
  <si>
    <t>Безвозмездные поступления</t>
  </si>
  <si>
    <t>Всего доходов</t>
  </si>
  <si>
    <t>Транспорт</t>
  </si>
  <si>
    <t>Дошкольное образование</t>
  </si>
  <si>
    <t>Общее образование</t>
  </si>
  <si>
    <t xml:space="preserve">Переподготовка и повышение квалификации </t>
  </si>
  <si>
    <t>Другие вопросы в области образования</t>
  </si>
  <si>
    <t>Телевидение и радиовещание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</si>
  <si>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</si>
  <si>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</si>
  <si>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</si>
  <si>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>Резервные фонды</t>
  </si>
  <si>
    <t xml:space="preserve">                                           РАСХОДЫ</t>
  </si>
  <si>
    <t xml:space="preserve">Функционирование высшего должностного лица субъекта Российской Федераци и органа местного самоуправления    </t>
  </si>
  <si>
    <t>О100</t>
  </si>
  <si>
    <t>1 05 02000 02 0000 110</t>
  </si>
  <si>
    <t>Единый налог на вмененный доход</t>
  </si>
  <si>
    <t xml:space="preserve">1 05 03000 01 0000 110  </t>
  </si>
  <si>
    <t>Единый сельскохозяйственный налог</t>
  </si>
  <si>
    <t>Дорожное хозяйство</t>
  </si>
  <si>
    <t>Молодежная политика и оздоровление детей</t>
  </si>
  <si>
    <t>Платежи за пользование природными ресурсами</t>
  </si>
  <si>
    <t>Функционирование законодательных (представительных) органов госуд.власти и местного самоуправления</t>
  </si>
  <si>
    <t xml:space="preserve">Сельское хозяйство и рыболовство </t>
  </si>
  <si>
    <t>Благоустройство</t>
  </si>
  <si>
    <t>В С Е Г О</t>
  </si>
  <si>
    <t xml:space="preserve">Общегосударственные вопросы </t>
  </si>
  <si>
    <t xml:space="preserve">Социальное обеспечение населения   </t>
  </si>
  <si>
    <t xml:space="preserve">Жилищное хозяйство                           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</si>
  <si>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</si>
  <si>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</si>
  <si>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</si>
  <si>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</si>
  <si>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</si>
  <si>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Межбюджетные трансферты</t>
  </si>
  <si>
    <t>ДЕФИЦИТ</t>
  </si>
  <si>
    <t>Физическая культура и спорт</t>
  </si>
  <si>
    <t>Массовый спорт</t>
  </si>
  <si>
    <t>Средства массовой информации</t>
  </si>
  <si>
    <t>Патент</t>
  </si>
  <si>
    <t>Другие вопросы в области национальной экономики</t>
  </si>
  <si>
    <t>Коммунальное хозяйство</t>
  </si>
  <si>
    <t>Акцизы</t>
  </si>
  <si>
    <t>Охрана окружающей среды</t>
  </si>
  <si>
    <t>Другие вопросы в области охраны окружающей среды</t>
  </si>
  <si>
    <t>Культура</t>
  </si>
  <si>
    <t>Другие вопросы в области культуры</t>
  </si>
  <si>
    <t>Судебная система</t>
  </si>
  <si>
    <t>Дополнительное образование детей</t>
  </si>
  <si>
    <t>тыс.руб.</t>
  </si>
  <si>
    <t>Обеспечение деятельности финансовых, налоговых и таможенных органов и органов финансового (финагнсово-бюджетного) надзора</t>
  </si>
  <si>
    <t>Органы юстиции</t>
  </si>
  <si>
    <t>Налог на доходы физических лиц</t>
  </si>
  <si>
    <t>1 05 04000 02 0000 110</t>
  </si>
  <si>
    <t>Защита населения и территории от чрезвычайных ситуаций природного и техногенного характера, пожарная безопасность</t>
  </si>
  <si>
    <t>1 03 02000 01 0000 110</t>
  </si>
  <si>
    <t xml:space="preserve">1 01 02000 01 0000 110 </t>
  </si>
  <si>
    <t>1 08 00000 01 0000 110</t>
  </si>
  <si>
    <t>1 11 00000 00 0000 120</t>
  </si>
  <si>
    <t>1 12 00000 00 0000 120</t>
  </si>
  <si>
    <t>1 16 00000 00 0000 140</t>
  </si>
  <si>
    <t>1 17 00000 00 0000 180</t>
  </si>
  <si>
    <t>Периодическая печать и издательство</t>
  </si>
  <si>
    <t>1 05 01000 01 0000 110</t>
  </si>
  <si>
    <t>Упрощённая система налогооблажения</t>
  </si>
  <si>
    <t>1 13 00000 00 0000 000</t>
  </si>
  <si>
    <t xml:space="preserve">Другие вопросы в области управления </t>
  </si>
  <si>
    <t>Другие вопросы в области национальной безопасности и правоохранительной деятельности</t>
  </si>
  <si>
    <t>Доходы от оказания платных услуг и компенсации затрат государства</t>
  </si>
  <si>
    <t xml:space="preserve">Наименование программы </t>
  </si>
  <si>
    <t xml:space="preserve">Муниципальная программа Красногвардейского района «Обеспечение безопасности жизнедеятельности населения на территории Красногвардейского района» </t>
  </si>
  <si>
    <t xml:space="preserve">Муниципальная программа Красногвардейского района « Развитие образования Красногвардейского района» </t>
  </si>
  <si>
    <t xml:space="preserve">Муниципальная программа Красногвардейского района «Развитие культуры и искусства Красногвардейского района» </t>
  </si>
  <si>
    <t xml:space="preserve">Муниципальная программа Красногвардейского района «Социальная поддержка граждан в Красногвардейском районе» </t>
  </si>
  <si>
    <t xml:space="preserve">Муниципальная программа Красногвардейского района «Развитие физической культуры и спорта в Красногвардейском районе» </t>
  </si>
  <si>
    <t xml:space="preserve">Муниципальная программа Красногвардейского района «Обеспечение населения Красногвардейского района информацией о деятельности органов муниципальной власти и приоритетах муниципальной политики» </t>
  </si>
  <si>
    <t xml:space="preserve">Муниципальная программа Красногвардейского района «Развитие экономического потенциала и формирование благоприятного предпринимательского климата в Красногвардейском районе» </t>
  </si>
  <si>
    <t xml:space="preserve">Муниципальная программа Красногвардейского района «Обеспечение доступным и комфортным жильём и коммунальными услугами жителей Красногвардейского района» </t>
  </si>
  <si>
    <t xml:space="preserve">Муниципальная программа «Совершенствование и развитие транспортной системы и дорожной сети Красногвардейского района» </t>
  </si>
  <si>
    <t xml:space="preserve">Муниципальная программа Красногвардейского района «Развитие информационного общества в Красногвардейском районе» </t>
  </si>
  <si>
    <t xml:space="preserve">Муниципальная программа Красногвардейского района «Развитие кадровой политики Красногвардейского района» </t>
  </si>
  <si>
    <t xml:space="preserve">Муниципальная программа " Формирование современной городской среды на территории Красногвардейского района " </t>
  </si>
  <si>
    <t>Темпы роста к соответствующему периоду прошлого года, %</t>
  </si>
  <si>
    <t>Фактическое исполнение по состоянию на 1 апреля 2023 года</t>
  </si>
  <si>
    <t>Охрана семьи и детства</t>
  </si>
  <si>
    <t>Исполнение муниципальных  программ  Красногвардейского  района за  1 квартал 2024 год в сравнении с запланированными  значениями на соответствующий финансовый год и с соответствующим периодом прошлого года</t>
  </si>
  <si>
    <t>Уточнённый план на 1 апреля 2024 год</t>
  </si>
  <si>
    <t>Фактическое исполнение по состоянию на 1 апреля 2024 года</t>
  </si>
  <si>
    <t>% исполнения годового плана по состоянию на 1 апреля 2024год</t>
  </si>
  <si>
    <t>Сведения об исполнении районного бюджета Красногвардейского района по разделам и подразделам классификации расходов бюджета за1 квартал 2024 года в сравнении с запланированными значениями на соответствующий финансовый год и с соответствующим периодом прошлого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</si>
</sst>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\ &quot;р.&quot;_-;\-* #,##0.00\ &quot;р.&quot;_-;_-* &quot;-&quot;??\ &quot;р.&quot;_-;_-@_-"/>
    <numFmt numFmtId="176" formatCode="_-* #,##0\ &quot;р.&quot;_-;\-* #,##0\ &quot;р.&quot;_-;_-* &quot;-&quot;\ &quot;р.&quot;_-;_-@_-"/>
    <numFmt numFmtId="177" formatCode="_-* #,##0.00\ _р_._-;\-* #,##0.00\ _р_._-;_-* &quot;-&quot;??\ _р_._-;_-@_-"/>
    <numFmt numFmtId="178" formatCode="_-* #,##0\ _р_._-;\-* #,##0\ _р_._-;_-* &quot;-&quot;\ _р_._-;_-@_-"/>
    <numFmt numFmtId="179" formatCode="0.0"/>
    <numFmt numFmtId="180" formatCode="0000"/>
    <numFmt numFmtId="181" formatCode="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[$€-2]\ ###,000_);[Red]\([$€-2]\ ###,000\)"/>
  </numFmts>
  <fonts count="55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179" fontId="0" fillId="0" borderId="0" xfId="0" applyNumberFormat="1" applyAlignment="1">
      <alignment/>
    </xf>
    <xf numFmtId="179" fontId="7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81" fontId="50" fillId="0" borderId="10" xfId="0" applyNumberFormat="1" applyFont="1" applyBorder="1" applyAlignment="1">
      <alignment horizontal="center" vertical="center"/>
    </xf>
    <xf numFmtId="179" fontId="50" fillId="0" borderId="10" xfId="0" applyNumberFormat="1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181" fontId="50" fillId="33" borderId="10" xfId="0" applyNumberFormat="1" applyFont="1" applyFill="1" applyBorder="1" applyAlignment="1">
      <alignment horizontal="center" vertical="center" wrapText="1"/>
    </xf>
    <xf numFmtId="0" fontId="51" fillId="0" borderId="10" xfId="54" applyFont="1" applyBorder="1" applyAlignment="1" applyProtection="1">
      <alignment horizontal="center" vertical="center" wrapText="1"/>
      <protection/>
    </xf>
    <xf numFmtId="0" fontId="50" fillId="34" borderId="10" xfId="54" applyFont="1" applyFill="1" applyBorder="1" applyAlignment="1" applyProtection="1">
      <alignment horizontal="left" vertical="center" wrapText="1"/>
      <protection/>
    </xf>
    <xf numFmtId="180" fontId="5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50" fillId="33" borderId="10" xfId="54" applyFont="1" applyFill="1" applyBorder="1" applyAlignment="1" applyProtection="1">
      <alignment horizontal="left" vertical="center" wrapText="1"/>
      <protection locked="0"/>
    </xf>
    <xf numFmtId="181" fontId="50" fillId="33" borderId="10" xfId="54" applyNumberFormat="1" applyFont="1" applyFill="1" applyBorder="1" applyAlignment="1" applyProtection="1">
      <alignment horizontal="center" vertical="center" wrapText="1"/>
      <protection locked="0"/>
    </xf>
    <xf numFmtId="181" fontId="50" fillId="33" borderId="10" xfId="0" applyNumberFormat="1" applyFont="1" applyFill="1" applyBorder="1" applyAlignment="1">
      <alignment horizontal="center" vertical="center"/>
    </xf>
    <xf numFmtId="180" fontId="52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52" fillId="33" borderId="10" xfId="54" applyFont="1" applyFill="1" applyBorder="1" applyAlignment="1" applyProtection="1">
      <alignment horizontal="left" vertical="center" wrapText="1"/>
      <protection locked="0"/>
    </xf>
    <xf numFmtId="181" fontId="52" fillId="33" borderId="10" xfId="0" applyNumberFormat="1" applyFont="1" applyFill="1" applyBorder="1" applyAlignment="1">
      <alignment horizontal="center" vertical="center"/>
    </xf>
    <xf numFmtId="180" fontId="52" fillId="0" borderId="10" xfId="54" applyNumberFormat="1" applyFont="1" applyBorder="1" applyAlignment="1" applyProtection="1">
      <alignment horizontal="center" vertical="center" wrapText="1"/>
      <protection locked="0"/>
    </xf>
    <xf numFmtId="0" fontId="52" fillId="0" borderId="10" xfId="54" applyFont="1" applyBorder="1" applyAlignment="1" applyProtection="1">
      <alignment horizontal="left" vertical="center" wrapText="1"/>
      <protection locked="0"/>
    </xf>
    <xf numFmtId="181" fontId="52" fillId="0" borderId="10" xfId="0" applyNumberFormat="1" applyFont="1" applyBorder="1" applyAlignment="1">
      <alignment horizontal="center" vertical="center"/>
    </xf>
    <xf numFmtId="179" fontId="52" fillId="0" borderId="10" xfId="0" applyNumberFormat="1" applyFont="1" applyBorder="1" applyAlignment="1">
      <alignment horizontal="center" vertical="center"/>
    </xf>
    <xf numFmtId="181" fontId="52" fillId="33" borderId="10" xfId="54" applyNumberFormat="1" applyFont="1" applyFill="1" applyBorder="1" applyAlignment="1" applyProtection="1">
      <alignment horizontal="center" vertical="center" wrapText="1"/>
      <protection locked="0"/>
    </xf>
    <xf numFmtId="181" fontId="52" fillId="33" borderId="10" xfId="0" applyNumberFormat="1" applyFont="1" applyFill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9" fontId="6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81" fontId="11" fillId="0" borderId="10" xfId="0" applyNumberFormat="1" applyFont="1" applyBorder="1" applyAlignment="1">
      <alignment horizontal="center" vertical="center"/>
    </xf>
    <xf numFmtId="181" fontId="7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79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1" fontId="9" fillId="0" borderId="10" xfId="0" applyNumberFormat="1" applyFont="1" applyBorder="1" applyAlignment="1">
      <alignment horizontal="center" vertical="center"/>
    </xf>
    <xf numFmtId="181" fontId="9" fillId="0" borderId="1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54" fillId="0" borderId="0" xfId="33" applyNumberFormat="1" applyFont="1" applyFill="1" applyBorder="1" applyAlignment="1">
      <alignment horizontal="center" vertical="center" wrapText="1" readingOrder="1"/>
      <protection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zoomScaleSheetLayoutView="75" workbookViewId="0" topLeftCell="A19">
      <selection activeCell="C21" sqref="C21"/>
    </sheetView>
  </sheetViews>
  <sheetFormatPr defaultColWidth="9.00390625" defaultRowHeight="12.75"/>
  <cols>
    <col min="1" max="1" width="26.00390625" style="0" customWidth="1"/>
    <col min="2" max="2" width="60.50390625" style="6" customWidth="1"/>
    <col min="3" max="3" width="18.50390625" style="0" customWidth="1"/>
    <col min="4" max="5" width="17.00390625" style="0" customWidth="1"/>
    <col min="6" max="6" width="17.375" style="13" customWidth="1"/>
    <col min="7" max="7" width="22.875" style="0" customWidth="1"/>
  </cols>
  <sheetData>
    <row r="1" ht="15">
      <c r="B1" s="16"/>
    </row>
    <row r="2" spans="1:7" ht="42.75" customHeight="1">
      <c r="A2" s="58" t="s">
        <v>99</v>
      </c>
      <c r="B2" s="58"/>
      <c r="C2" s="58"/>
      <c r="D2" s="58"/>
      <c r="E2" s="58"/>
      <c r="F2" s="58"/>
      <c r="G2" s="58"/>
    </row>
    <row r="3" spans="1:7" ht="33.75" customHeight="1">
      <c r="A3" s="46"/>
      <c r="B3" s="47"/>
      <c r="C3" s="46"/>
      <c r="D3" s="46"/>
      <c r="E3" s="46"/>
      <c r="F3" s="45"/>
      <c r="G3" s="45" t="s">
        <v>59</v>
      </c>
    </row>
    <row r="4" spans="1:7" ht="85.5" customHeight="1">
      <c r="A4" s="50" t="s">
        <v>0</v>
      </c>
      <c r="B4" s="50" t="s">
        <v>1</v>
      </c>
      <c r="C4" s="50" t="s">
        <v>96</v>
      </c>
      <c r="D4" s="50" t="s">
        <v>97</v>
      </c>
      <c r="E4" s="51" t="s">
        <v>98</v>
      </c>
      <c r="F4" s="52" t="s">
        <v>93</v>
      </c>
      <c r="G4" s="53" t="s">
        <v>92</v>
      </c>
    </row>
    <row r="5" spans="1:7" ht="25.5" customHeight="1">
      <c r="A5" s="37" t="s">
        <v>66</v>
      </c>
      <c r="B5" s="38" t="s">
        <v>62</v>
      </c>
      <c r="C5" s="33">
        <v>661465</v>
      </c>
      <c r="D5" s="33">
        <v>148453.9</v>
      </c>
      <c r="E5" s="34">
        <f>D5/C5*100</f>
        <v>22.443198052807027</v>
      </c>
      <c r="F5" s="33">
        <v>87184.1</v>
      </c>
      <c r="G5" s="48">
        <f>D5/F5*100</f>
        <v>170.27634626038463</v>
      </c>
    </row>
    <row r="6" spans="1:7" ht="25.5" customHeight="1">
      <c r="A6" s="37" t="s">
        <v>65</v>
      </c>
      <c r="B6" s="38" t="s">
        <v>52</v>
      </c>
      <c r="C6" s="33">
        <v>23437</v>
      </c>
      <c r="D6" s="33">
        <v>5960.1</v>
      </c>
      <c r="E6" s="34">
        <f aca="true" t="shared" si="0" ref="E6:E63">D6/C6*100</f>
        <v>25.430302513120285</v>
      </c>
      <c r="F6" s="33">
        <v>5570</v>
      </c>
      <c r="G6" s="48">
        <f aca="true" t="shared" si="1" ref="G6:G63">D6/F6*100</f>
        <v>107.00359066427289</v>
      </c>
    </row>
    <row r="7" spans="1:7" ht="25.5" customHeight="1">
      <c r="A7" s="37" t="s">
        <v>73</v>
      </c>
      <c r="B7" s="38" t="s">
        <v>74</v>
      </c>
      <c r="C7" s="33">
        <v>3080</v>
      </c>
      <c r="D7" s="33">
        <v>351.2</v>
      </c>
      <c r="E7" s="34">
        <f>D7/C7*100</f>
        <v>11.4025974025974</v>
      </c>
      <c r="F7" s="33">
        <v>774.8</v>
      </c>
      <c r="G7" s="48">
        <f>D7/F7*100</f>
        <v>45.32782653588023</v>
      </c>
    </row>
    <row r="8" spans="1:7" ht="25.5" customHeight="1">
      <c r="A8" s="37" t="s">
        <v>25</v>
      </c>
      <c r="B8" s="38" t="s">
        <v>26</v>
      </c>
      <c r="C8" s="33">
        <v>0</v>
      </c>
      <c r="D8" s="33">
        <v>22.9</v>
      </c>
      <c r="E8" s="34">
        <v>0</v>
      </c>
      <c r="F8" s="33">
        <v>-317.4</v>
      </c>
      <c r="G8" s="48">
        <f t="shared" si="1"/>
        <v>-7.2148708254568374</v>
      </c>
    </row>
    <row r="9" spans="1:7" ht="25.5" customHeight="1">
      <c r="A9" s="37" t="s">
        <v>27</v>
      </c>
      <c r="B9" s="38" t="s">
        <v>28</v>
      </c>
      <c r="C9" s="33">
        <v>5777</v>
      </c>
      <c r="D9" s="33">
        <v>5453.9</v>
      </c>
      <c r="E9" s="34">
        <f t="shared" si="0"/>
        <v>94.40713172927124</v>
      </c>
      <c r="F9" s="33">
        <v>5598.1</v>
      </c>
      <c r="G9" s="48">
        <f t="shared" si="1"/>
        <v>97.4241260427645</v>
      </c>
    </row>
    <row r="10" spans="1:7" ht="25.5" customHeight="1">
      <c r="A10" s="37" t="s">
        <v>63</v>
      </c>
      <c r="B10" s="38" t="s">
        <v>49</v>
      </c>
      <c r="C10" s="33">
        <v>6984</v>
      </c>
      <c r="D10" s="33">
        <v>3081.3</v>
      </c>
      <c r="E10" s="34">
        <f t="shared" si="0"/>
        <v>44.119415807560145</v>
      </c>
      <c r="F10" s="33">
        <v>-203.4</v>
      </c>
      <c r="G10" s="48">
        <f t="shared" si="1"/>
        <v>-1514.896755162242</v>
      </c>
    </row>
    <row r="11" spans="1:7" ht="25.5" customHeight="1">
      <c r="A11" s="37" t="s">
        <v>67</v>
      </c>
      <c r="B11" s="38" t="s">
        <v>2</v>
      </c>
      <c r="C11" s="33">
        <v>3478</v>
      </c>
      <c r="D11" s="33">
        <v>744</v>
      </c>
      <c r="E11" s="34">
        <f t="shared" si="0"/>
        <v>21.391604370327773</v>
      </c>
      <c r="F11" s="33">
        <v>725.5</v>
      </c>
      <c r="G11" s="48">
        <f t="shared" si="1"/>
        <v>102.54996554100619</v>
      </c>
    </row>
    <row r="12" spans="1:7" ht="36">
      <c r="A12" s="37" t="s">
        <v>68</v>
      </c>
      <c r="B12" s="38" t="s">
        <v>3</v>
      </c>
      <c r="C12" s="33">
        <v>11188</v>
      </c>
      <c r="D12" s="33">
        <v>2705.3</v>
      </c>
      <c r="E12" s="34">
        <f t="shared" si="0"/>
        <v>24.180371826957455</v>
      </c>
      <c r="F12" s="33">
        <v>2319.2</v>
      </c>
      <c r="G12" s="48">
        <f t="shared" si="1"/>
        <v>116.64798206278029</v>
      </c>
    </row>
    <row r="13" spans="1:7" ht="25.5" customHeight="1">
      <c r="A13" s="37" t="s">
        <v>69</v>
      </c>
      <c r="B13" s="38" t="s">
        <v>31</v>
      </c>
      <c r="C13" s="33">
        <v>1230</v>
      </c>
      <c r="D13" s="33">
        <v>5180.9</v>
      </c>
      <c r="E13" s="34">
        <f t="shared" si="0"/>
        <v>421.2113821138211</v>
      </c>
      <c r="F13" s="33">
        <v>677.5</v>
      </c>
      <c r="G13" s="48">
        <f t="shared" si="1"/>
        <v>764.7084870848709</v>
      </c>
    </row>
    <row r="14" spans="1:7" ht="33.75" customHeight="1">
      <c r="A14" s="37" t="s">
        <v>75</v>
      </c>
      <c r="B14" s="38" t="s">
        <v>78</v>
      </c>
      <c r="C14" s="33">
        <v>0</v>
      </c>
      <c r="D14" s="33">
        <v>115.7</v>
      </c>
      <c r="E14" s="34">
        <v>0</v>
      </c>
      <c r="F14" s="33">
        <v>0</v>
      </c>
      <c r="G14" s="48" t="e">
        <f t="shared" si="1"/>
        <v>#DIV/0!</v>
      </c>
    </row>
    <row r="15" spans="1:7" ht="36">
      <c r="A15" s="37" t="s">
        <v>4</v>
      </c>
      <c r="B15" s="38" t="s">
        <v>5</v>
      </c>
      <c r="C15" s="33">
        <v>700</v>
      </c>
      <c r="D15" s="33">
        <v>366.8</v>
      </c>
      <c r="E15" s="34">
        <f t="shared" si="0"/>
        <v>52.400000000000006</v>
      </c>
      <c r="F15" s="33">
        <v>519.9</v>
      </c>
      <c r="G15" s="48">
        <f t="shared" si="1"/>
        <v>70.55202923639162</v>
      </c>
    </row>
    <row r="16" spans="1:7" ht="25.5" customHeight="1">
      <c r="A16" s="37" t="s">
        <v>70</v>
      </c>
      <c r="B16" s="38" t="s">
        <v>6</v>
      </c>
      <c r="C16" s="33">
        <v>404</v>
      </c>
      <c r="D16" s="33">
        <v>111.5</v>
      </c>
      <c r="E16" s="34">
        <f t="shared" si="0"/>
        <v>27.5990099009901</v>
      </c>
      <c r="F16" s="33">
        <v>79.4</v>
      </c>
      <c r="G16" s="48">
        <f t="shared" si="1"/>
        <v>140.42821158690174</v>
      </c>
    </row>
    <row r="17" spans="1:7" ht="25.5" customHeight="1">
      <c r="A17" s="37" t="s">
        <v>71</v>
      </c>
      <c r="B17" s="38" t="s">
        <v>7</v>
      </c>
      <c r="C17" s="33">
        <v>13</v>
      </c>
      <c r="D17" s="33">
        <v>3</v>
      </c>
      <c r="E17" s="34">
        <f t="shared" si="0"/>
        <v>23.076923076923077</v>
      </c>
      <c r="F17" s="33">
        <v>0</v>
      </c>
      <c r="G17" s="48" t="e">
        <f t="shared" si="1"/>
        <v>#DIV/0!</v>
      </c>
    </row>
    <row r="18" spans="1:7" ht="34.5">
      <c r="A18" s="19"/>
      <c r="B18" s="20" t="s">
        <v>8</v>
      </c>
      <c r="C18" s="21">
        <f>C5+C6+C7+C8+C9+C10+C11+C12+C13+C14+C15+C16+C17</f>
        <v>717756</v>
      </c>
      <c r="D18" s="21">
        <f>D5+D6+D7+D8+D9+D10+D11+D12+D13+D14+D15+D16+D17</f>
        <v>172550.49999999997</v>
      </c>
      <c r="E18" s="18">
        <f t="shared" si="0"/>
        <v>24.040272738925204</v>
      </c>
      <c r="F18" s="27">
        <f>F5+F6+F7+F8+F9+F10+F11+F12+F13+F14+F15+F16+F17</f>
        <v>102927.70000000001</v>
      </c>
      <c r="G18" s="49">
        <f t="shared" si="1"/>
        <v>167.6424325035923</v>
      </c>
    </row>
    <row r="19" spans="1:7" ht="18">
      <c r="A19" s="39" t="s">
        <v>9</v>
      </c>
      <c r="B19" s="40" t="s">
        <v>10</v>
      </c>
      <c r="C19" s="33">
        <v>1403566.9</v>
      </c>
      <c r="D19" s="33">
        <v>319808.7</v>
      </c>
      <c r="E19" s="34">
        <f t="shared" si="0"/>
        <v>22.78542618809264</v>
      </c>
      <c r="F19" s="33">
        <v>326055.8</v>
      </c>
      <c r="G19" s="48">
        <f t="shared" si="1"/>
        <v>98.08403960303728</v>
      </c>
    </row>
    <row r="20" spans="1:7" ht="17.25">
      <c r="A20" s="41"/>
      <c r="B20" s="20" t="s">
        <v>11</v>
      </c>
      <c r="C20" s="21">
        <f>C18+C19</f>
        <v>2121322.9</v>
      </c>
      <c r="D20" s="21">
        <f>D18+D19</f>
        <v>492359.19999999995</v>
      </c>
      <c r="E20" s="18">
        <f t="shared" si="0"/>
        <v>23.21000730251863</v>
      </c>
      <c r="F20" s="27">
        <f>F18+F19</f>
        <v>428983.5</v>
      </c>
      <c r="G20" s="49">
        <f t="shared" si="1"/>
        <v>114.77345865283861</v>
      </c>
    </row>
    <row r="21" spans="1:7" ht="17.25">
      <c r="A21" s="19"/>
      <c r="B21" s="20" t="s">
        <v>45</v>
      </c>
      <c r="C21" s="21">
        <f>C20-C68</f>
        <v>-15242</v>
      </c>
      <c r="D21" s="21">
        <f>D20-D68</f>
        <v>-4639.500000000058</v>
      </c>
      <c r="E21" s="18">
        <f t="shared" si="0"/>
        <v>30.438918777063762</v>
      </c>
      <c r="F21" s="27">
        <f>F20-F68</f>
        <v>-24114.5</v>
      </c>
      <c r="G21" s="49">
        <f t="shared" si="1"/>
        <v>19.239461734641225</v>
      </c>
    </row>
    <row r="22" spans="1:7" ht="18">
      <c r="A22" s="22"/>
      <c r="B22" s="23" t="s">
        <v>22</v>
      </c>
      <c r="C22" s="17"/>
      <c r="D22" s="17"/>
      <c r="E22" s="34"/>
      <c r="F22" s="17"/>
      <c r="G22" s="48"/>
    </row>
    <row r="23" spans="1:7" ht="17.25">
      <c r="A23" s="24" t="s">
        <v>24</v>
      </c>
      <c r="B23" s="25" t="s">
        <v>36</v>
      </c>
      <c r="C23" s="26">
        <f>C24+C25+C26+C27+C28+C29+C30</f>
        <v>105297.3</v>
      </c>
      <c r="D23" s="26">
        <f>D24+D25+D26+D27+D28+D29+D30</f>
        <v>23111.1</v>
      </c>
      <c r="E23" s="18">
        <f t="shared" si="0"/>
        <v>21.948426028017813</v>
      </c>
      <c r="F23" s="27">
        <f>F24+F25+F26+F27+F28+F29+F30</f>
        <v>18529.7</v>
      </c>
      <c r="G23" s="49">
        <f t="shared" si="1"/>
        <v>124.72463126764059</v>
      </c>
    </row>
    <row r="24" spans="1:7" ht="54">
      <c r="A24" s="28">
        <v>102</v>
      </c>
      <c r="B24" s="29" t="s">
        <v>23</v>
      </c>
      <c r="C24" s="30">
        <v>2843</v>
      </c>
      <c r="D24" s="30">
        <v>918.8</v>
      </c>
      <c r="E24" s="34">
        <f t="shared" si="0"/>
        <v>32.31797397115723</v>
      </c>
      <c r="F24" s="30">
        <v>473.6</v>
      </c>
      <c r="G24" s="48">
        <f t="shared" si="1"/>
        <v>194.00337837837836</v>
      </c>
    </row>
    <row r="25" spans="1:7" ht="54">
      <c r="A25" s="31">
        <v>103</v>
      </c>
      <c r="B25" s="32" t="s">
        <v>32</v>
      </c>
      <c r="C25" s="33">
        <v>1061</v>
      </c>
      <c r="D25" s="33">
        <v>321.2</v>
      </c>
      <c r="E25" s="34">
        <f t="shared" si="0"/>
        <v>30.273327049952876</v>
      </c>
      <c r="F25" s="33">
        <v>594.8</v>
      </c>
      <c r="G25" s="48">
        <f t="shared" si="1"/>
        <v>54.00134498991258</v>
      </c>
    </row>
    <row r="26" spans="1:7" ht="54">
      <c r="A26" s="31">
        <v>104</v>
      </c>
      <c r="B26" s="32" t="s">
        <v>23</v>
      </c>
      <c r="C26" s="33">
        <v>64017</v>
      </c>
      <c r="D26" s="33">
        <v>15596.6</v>
      </c>
      <c r="E26" s="34">
        <f t="shared" si="0"/>
        <v>24.363216020744492</v>
      </c>
      <c r="F26" s="33">
        <v>12685.6</v>
      </c>
      <c r="G26" s="48">
        <f t="shared" si="1"/>
        <v>122.94727880431356</v>
      </c>
    </row>
    <row r="27" spans="1:7" ht="18">
      <c r="A27" s="31">
        <v>105</v>
      </c>
      <c r="B27" s="32" t="s">
        <v>57</v>
      </c>
      <c r="C27" s="33">
        <v>4</v>
      </c>
      <c r="D27" s="33">
        <v>0</v>
      </c>
      <c r="E27" s="34">
        <f t="shared" si="0"/>
        <v>0</v>
      </c>
      <c r="F27" s="33">
        <v>0</v>
      </c>
      <c r="G27" s="48">
        <v>0</v>
      </c>
    </row>
    <row r="28" spans="1:7" ht="54">
      <c r="A28" s="31">
        <v>106</v>
      </c>
      <c r="B28" s="32" t="s">
        <v>60</v>
      </c>
      <c r="C28" s="33">
        <v>19410.3</v>
      </c>
      <c r="D28" s="33">
        <v>4693</v>
      </c>
      <c r="E28" s="34">
        <f t="shared" si="0"/>
        <v>24.17788493737861</v>
      </c>
      <c r="F28" s="33">
        <v>3348.4</v>
      </c>
      <c r="G28" s="48">
        <f t="shared" si="1"/>
        <v>140.1564926532075</v>
      </c>
    </row>
    <row r="29" spans="1:7" ht="19.5" customHeight="1">
      <c r="A29" s="28">
        <v>111</v>
      </c>
      <c r="B29" s="29" t="s">
        <v>21</v>
      </c>
      <c r="C29" s="30">
        <v>9157</v>
      </c>
      <c r="D29" s="30">
        <v>0</v>
      </c>
      <c r="E29" s="34">
        <f t="shared" si="0"/>
        <v>0</v>
      </c>
      <c r="F29" s="30">
        <v>0</v>
      </c>
      <c r="G29" s="48">
        <v>0</v>
      </c>
    </row>
    <row r="30" spans="1:7" ht="20.25" customHeight="1">
      <c r="A30" s="28">
        <v>113</v>
      </c>
      <c r="B30" s="29" t="s">
        <v>76</v>
      </c>
      <c r="C30" s="30">
        <v>8805</v>
      </c>
      <c r="D30" s="35">
        <v>1581.5</v>
      </c>
      <c r="E30" s="34">
        <f t="shared" si="0"/>
        <v>17.961385576377058</v>
      </c>
      <c r="F30" s="35">
        <v>1427.3</v>
      </c>
      <c r="G30" s="48">
        <f t="shared" si="1"/>
        <v>110.80361521754362</v>
      </c>
    </row>
    <row r="31" spans="1:7" ht="43.5" customHeight="1">
      <c r="A31" s="24">
        <v>300</v>
      </c>
      <c r="B31" s="25" t="s">
        <v>40</v>
      </c>
      <c r="C31" s="27">
        <f>C32+C33+C34</f>
        <v>15543.4</v>
      </c>
      <c r="D31" s="27">
        <f>D32+D33+D34</f>
        <v>2342.6</v>
      </c>
      <c r="E31" s="18">
        <f t="shared" si="0"/>
        <v>15.071348610986012</v>
      </c>
      <c r="F31" s="27">
        <f>F32+F33+F34</f>
        <v>2071.2</v>
      </c>
      <c r="G31" s="49">
        <f t="shared" si="1"/>
        <v>113.10351487060642</v>
      </c>
    </row>
    <row r="32" spans="1:7" ht="21" customHeight="1">
      <c r="A32" s="28">
        <v>304</v>
      </c>
      <c r="B32" s="29" t="s">
        <v>61</v>
      </c>
      <c r="C32" s="30">
        <v>1708</v>
      </c>
      <c r="D32" s="30">
        <v>367.9</v>
      </c>
      <c r="E32" s="34">
        <f t="shared" si="0"/>
        <v>21.53981264637002</v>
      </c>
      <c r="F32" s="30">
        <v>423</v>
      </c>
      <c r="G32" s="48">
        <f t="shared" si="1"/>
        <v>86.97399527186761</v>
      </c>
    </row>
    <row r="33" spans="1:7" ht="57" customHeight="1">
      <c r="A33" s="28">
        <v>310</v>
      </c>
      <c r="B33" s="29" t="s">
        <v>64</v>
      </c>
      <c r="C33" s="30">
        <v>7190.4</v>
      </c>
      <c r="D33" s="30">
        <v>1595.2</v>
      </c>
      <c r="E33" s="34">
        <f t="shared" si="0"/>
        <v>22.185135736537607</v>
      </c>
      <c r="F33" s="30">
        <v>1496.6</v>
      </c>
      <c r="G33" s="48">
        <f t="shared" si="1"/>
        <v>106.58826673793934</v>
      </c>
    </row>
    <row r="34" spans="1:7" ht="45" customHeight="1">
      <c r="A34" s="28">
        <v>314</v>
      </c>
      <c r="B34" s="29" t="s">
        <v>77</v>
      </c>
      <c r="C34" s="30">
        <v>6645</v>
      </c>
      <c r="D34" s="30">
        <v>379.5</v>
      </c>
      <c r="E34" s="34">
        <f t="shared" si="0"/>
        <v>5.711060948081264</v>
      </c>
      <c r="F34" s="30">
        <v>151.6</v>
      </c>
      <c r="G34" s="48">
        <f t="shared" si="1"/>
        <v>250.32981530343008</v>
      </c>
    </row>
    <row r="35" spans="1:7" ht="17.25">
      <c r="A35" s="24">
        <v>400</v>
      </c>
      <c r="B35" s="25" t="s">
        <v>39</v>
      </c>
      <c r="C35" s="26">
        <f>C36+C37+C38+C39</f>
        <v>164038</v>
      </c>
      <c r="D35" s="26">
        <f>D36+D37+D38+D39</f>
        <v>31160.7</v>
      </c>
      <c r="E35" s="18">
        <f t="shared" si="0"/>
        <v>18.996025311208378</v>
      </c>
      <c r="F35" s="27">
        <f>F36+F37+F38+F39</f>
        <v>55067.7</v>
      </c>
      <c r="G35" s="49">
        <f t="shared" si="1"/>
        <v>56.586165755969475</v>
      </c>
    </row>
    <row r="36" spans="1:7" ht="18">
      <c r="A36" s="28">
        <v>405</v>
      </c>
      <c r="B36" s="29" t="s">
        <v>33</v>
      </c>
      <c r="C36" s="30">
        <v>613.5</v>
      </c>
      <c r="D36" s="30">
        <v>59.6</v>
      </c>
      <c r="E36" s="34">
        <f t="shared" si="0"/>
        <v>9.71475142624287</v>
      </c>
      <c r="F36" s="30">
        <v>57.3</v>
      </c>
      <c r="G36" s="48">
        <v>0</v>
      </c>
    </row>
    <row r="37" spans="1:7" ht="18.75" customHeight="1">
      <c r="A37" s="28">
        <v>408</v>
      </c>
      <c r="B37" s="29" t="s">
        <v>12</v>
      </c>
      <c r="C37" s="30">
        <v>22409.4</v>
      </c>
      <c r="D37" s="30">
        <v>8380.4</v>
      </c>
      <c r="E37" s="34">
        <f t="shared" si="0"/>
        <v>37.39680669718957</v>
      </c>
      <c r="F37" s="30">
        <v>4709.4</v>
      </c>
      <c r="G37" s="48">
        <f t="shared" si="1"/>
        <v>177.95048201469402</v>
      </c>
    </row>
    <row r="38" spans="1:7" ht="18">
      <c r="A38" s="28">
        <v>409</v>
      </c>
      <c r="B38" s="29" t="s">
        <v>29</v>
      </c>
      <c r="C38" s="30">
        <v>34652.7</v>
      </c>
      <c r="D38" s="30">
        <v>2349.7</v>
      </c>
      <c r="E38" s="34">
        <f t="shared" si="0"/>
        <v>6.780712614024304</v>
      </c>
      <c r="F38" s="30">
        <v>35063.2</v>
      </c>
      <c r="G38" s="48">
        <f t="shared" si="1"/>
        <v>6.701327887928084</v>
      </c>
    </row>
    <row r="39" spans="1:7" ht="18">
      <c r="A39" s="28">
        <v>412</v>
      </c>
      <c r="B39" s="29" t="s">
        <v>50</v>
      </c>
      <c r="C39" s="30">
        <v>106362.4</v>
      </c>
      <c r="D39" s="30">
        <v>20371</v>
      </c>
      <c r="E39" s="34">
        <f t="shared" si="0"/>
        <v>19.15244484893158</v>
      </c>
      <c r="F39" s="30">
        <v>15237.8</v>
      </c>
      <c r="G39" s="48">
        <f t="shared" si="1"/>
        <v>133.68727769100528</v>
      </c>
    </row>
    <row r="40" spans="1:7" ht="26.25" customHeight="1">
      <c r="A40" s="24">
        <v>500</v>
      </c>
      <c r="B40" s="25" t="s">
        <v>41</v>
      </c>
      <c r="C40" s="26">
        <f>C41+C43+C42</f>
        <v>77472.7</v>
      </c>
      <c r="D40" s="26">
        <f>D41+D43+D42</f>
        <v>8028.8</v>
      </c>
      <c r="E40" s="18">
        <f t="shared" si="0"/>
        <v>10.363392524076223</v>
      </c>
      <c r="F40" s="27">
        <f>F41+F42+F43</f>
        <v>12403.1</v>
      </c>
      <c r="G40" s="49">
        <f t="shared" si="1"/>
        <v>64.73220404576276</v>
      </c>
    </row>
    <row r="41" spans="1:7" ht="18">
      <c r="A41" s="28">
        <v>501</v>
      </c>
      <c r="B41" s="29" t="s">
        <v>38</v>
      </c>
      <c r="C41" s="30">
        <v>17440.1</v>
      </c>
      <c r="D41" s="30">
        <v>0</v>
      </c>
      <c r="E41" s="34">
        <f t="shared" si="0"/>
        <v>0</v>
      </c>
      <c r="F41" s="30">
        <v>1783</v>
      </c>
      <c r="G41" s="48">
        <v>0</v>
      </c>
    </row>
    <row r="42" spans="1:7" ht="18">
      <c r="A42" s="28">
        <v>502</v>
      </c>
      <c r="B42" s="29" t="s">
        <v>51</v>
      </c>
      <c r="C42" s="30">
        <v>75.7</v>
      </c>
      <c r="D42" s="30">
        <v>75.7</v>
      </c>
      <c r="E42" s="34">
        <v>0</v>
      </c>
      <c r="F42" s="30">
        <v>0</v>
      </c>
      <c r="G42" s="48" t="e">
        <f t="shared" si="1"/>
        <v>#DIV/0!</v>
      </c>
    </row>
    <row r="43" spans="1:21" ht="18">
      <c r="A43" s="28">
        <v>503</v>
      </c>
      <c r="B43" s="29" t="s">
        <v>34</v>
      </c>
      <c r="C43" s="30">
        <v>59956.9</v>
      </c>
      <c r="D43" s="30">
        <v>7953.1</v>
      </c>
      <c r="E43" s="34">
        <f t="shared" si="0"/>
        <v>13.264695139341761</v>
      </c>
      <c r="F43" s="30">
        <v>10620.1</v>
      </c>
      <c r="G43" s="48">
        <f t="shared" si="1"/>
        <v>74.88724211636425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5"/>
      <c r="S43" s="15"/>
      <c r="T43" s="15"/>
      <c r="U43" s="15"/>
    </row>
    <row r="44" spans="1:21" ht="17.25">
      <c r="A44" s="24">
        <v>600</v>
      </c>
      <c r="B44" s="25" t="s">
        <v>53</v>
      </c>
      <c r="C44" s="27">
        <f>C45</f>
        <v>606</v>
      </c>
      <c r="D44" s="27">
        <f>D45</f>
        <v>140.9</v>
      </c>
      <c r="E44" s="18">
        <f t="shared" si="0"/>
        <v>23.250825082508253</v>
      </c>
      <c r="F44" s="27">
        <f>F45</f>
        <v>127.2</v>
      </c>
      <c r="G44" s="49">
        <f t="shared" si="1"/>
        <v>110.77044025157232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5"/>
      <c r="S44" s="15"/>
      <c r="T44" s="15"/>
      <c r="U44" s="15"/>
    </row>
    <row r="45" spans="1:21" ht="36">
      <c r="A45" s="28">
        <v>605</v>
      </c>
      <c r="B45" s="29" t="s">
        <v>54</v>
      </c>
      <c r="C45" s="30">
        <v>606</v>
      </c>
      <c r="D45" s="30">
        <v>140.9</v>
      </c>
      <c r="E45" s="34">
        <f t="shared" si="0"/>
        <v>23.250825082508253</v>
      </c>
      <c r="F45" s="30">
        <v>127.2</v>
      </c>
      <c r="G45" s="48">
        <f t="shared" si="1"/>
        <v>110.77044025157232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5"/>
      <c r="S45" s="15"/>
      <c r="T45" s="15"/>
      <c r="U45" s="15"/>
    </row>
    <row r="46" spans="1:7" ht="38.25" customHeight="1">
      <c r="A46" s="24">
        <v>700</v>
      </c>
      <c r="B46" s="25" t="s">
        <v>42</v>
      </c>
      <c r="C46" s="26">
        <f>C47+C48+C49+C50+C51+C52</f>
        <v>1057546.4</v>
      </c>
      <c r="D46" s="26">
        <f>D47+D48+D50+D51+D52+D49</f>
        <v>235458.6</v>
      </c>
      <c r="E46" s="18">
        <f t="shared" si="0"/>
        <v>22.26461174658625</v>
      </c>
      <c r="F46" s="27">
        <f>F47+F48+F49+F50+F51+F52</f>
        <v>207962.9</v>
      </c>
      <c r="G46" s="49">
        <f t="shared" si="1"/>
        <v>113.22144478654607</v>
      </c>
    </row>
    <row r="47" spans="1:7" ht="18">
      <c r="A47" s="28">
        <v>701</v>
      </c>
      <c r="B47" s="29" t="s">
        <v>13</v>
      </c>
      <c r="C47" s="30">
        <v>207718.7</v>
      </c>
      <c r="D47" s="30">
        <v>47394.3</v>
      </c>
      <c r="E47" s="34">
        <f t="shared" si="0"/>
        <v>22.81657838220632</v>
      </c>
      <c r="F47" s="30">
        <v>39723.9</v>
      </c>
      <c r="G47" s="48">
        <f t="shared" si="1"/>
        <v>119.30928232122224</v>
      </c>
    </row>
    <row r="48" spans="1:7" ht="18">
      <c r="A48" s="28">
        <v>702</v>
      </c>
      <c r="B48" s="29" t="s">
        <v>14</v>
      </c>
      <c r="C48" s="30">
        <v>638471.5</v>
      </c>
      <c r="D48" s="30">
        <v>142159.1</v>
      </c>
      <c r="E48" s="34">
        <f t="shared" si="0"/>
        <v>22.26553573652074</v>
      </c>
      <c r="F48" s="30">
        <v>131318.4</v>
      </c>
      <c r="G48" s="48">
        <f t="shared" si="1"/>
        <v>108.25527877281478</v>
      </c>
    </row>
    <row r="49" spans="1:7" ht="18">
      <c r="A49" s="28">
        <v>703</v>
      </c>
      <c r="B49" s="29" t="s">
        <v>58</v>
      </c>
      <c r="C49" s="30">
        <v>119560.2</v>
      </c>
      <c r="D49" s="30">
        <v>27621.9</v>
      </c>
      <c r="E49" s="34">
        <f t="shared" si="0"/>
        <v>23.102922209899283</v>
      </c>
      <c r="F49" s="30">
        <v>20894</v>
      </c>
      <c r="G49" s="48">
        <f t="shared" si="1"/>
        <v>132.2001531540155</v>
      </c>
    </row>
    <row r="50" spans="1:7" ht="18">
      <c r="A50" s="28">
        <v>705</v>
      </c>
      <c r="B50" s="29" t="s">
        <v>15</v>
      </c>
      <c r="C50" s="30">
        <v>428</v>
      </c>
      <c r="D50" s="30">
        <v>6.3</v>
      </c>
      <c r="E50" s="34">
        <f t="shared" si="0"/>
        <v>1.4719626168224298</v>
      </c>
      <c r="F50" s="30">
        <v>50.7</v>
      </c>
      <c r="G50" s="48">
        <f t="shared" si="1"/>
        <v>12.42603550295858</v>
      </c>
    </row>
    <row r="51" spans="1:7" ht="18">
      <c r="A51" s="28">
        <v>707</v>
      </c>
      <c r="B51" s="29" t="s">
        <v>30</v>
      </c>
      <c r="C51" s="30">
        <v>8103.4</v>
      </c>
      <c r="D51" s="30">
        <v>1706.7</v>
      </c>
      <c r="E51" s="34">
        <f t="shared" si="0"/>
        <v>21.06152972826221</v>
      </c>
      <c r="F51" s="30">
        <v>967.3</v>
      </c>
      <c r="G51" s="48">
        <f t="shared" si="1"/>
        <v>176.43957407215962</v>
      </c>
    </row>
    <row r="52" spans="1:7" ht="18">
      <c r="A52" s="28">
        <v>709</v>
      </c>
      <c r="B52" s="29" t="s">
        <v>16</v>
      </c>
      <c r="C52" s="30">
        <v>83264.6</v>
      </c>
      <c r="D52" s="30">
        <v>16570.3</v>
      </c>
      <c r="E52" s="34">
        <f t="shared" si="0"/>
        <v>19.900774158525948</v>
      </c>
      <c r="F52" s="30">
        <v>15008.6</v>
      </c>
      <c r="G52" s="48">
        <f t="shared" si="1"/>
        <v>110.40536758924881</v>
      </c>
    </row>
    <row r="53" spans="1:7" ht="30.75" customHeight="1">
      <c r="A53" s="24">
        <v>800</v>
      </c>
      <c r="B53" s="25" t="s">
        <v>55</v>
      </c>
      <c r="C53" s="26">
        <f>C54+C55</f>
        <v>212973.7</v>
      </c>
      <c r="D53" s="26">
        <f>D54+D55</f>
        <v>54881.600000000006</v>
      </c>
      <c r="E53" s="18">
        <f t="shared" si="0"/>
        <v>25.769191219385306</v>
      </c>
      <c r="F53" s="27">
        <f>F54+F55</f>
        <v>40442.3</v>
      </c>
      <c r="G53" s="49">
        <f t="shared" si="1"/>
        <v>135.70345900208446</v>
      </c>
    </row>
    <row r="54" spans="1:7" ht="18">
      <c r="A54" s="28">
        <v>801</v>
      </c>
      <c r="B54" s="29" t="s">
        <v>55</v>
      </c>
      <c r="C54" s="30">
        <v>170533.7</v>
      </c>
      <c r="D54" s="30">
        <v>43326.4</v>
      </c>
      <c r="E54" s="34">
        <f t="shared" si="0"/>
        <v>25.40635663214954</v>
      </c>
      <c r="F54" s="30">
        <v>31792.4</v>
      </c>
      <c r="G54" s="48">
        <f t="shared" si="1"/>
        <v>136.2791107308665</v>
      </c>
    </row>
    <row r="55" spans="1:7" ht="18">
      <c r="A55" s="28">
        <v>804</v>
      </c>
      <c r="B55" s="29" t="s">
        <v>56</v>
      </c>
      <c r="C55" s="30">
        <v>42440</v>
      </c>
      <c r="D55" s="30">
        <v>11555.2</v>
      </c>
      <c r="E55" s="34">
        <f t="shared" si="0"/>
        <v>27.227144203581528</v>
      </c>
      <c r="F55" s="30">
        <v>8649.9</v>
      </c>
      <c r="G55" s="48">
        <f t="shared" si="1"/>
        <v>133.58767153377497</v>
      </c>
    </row>
    <row r="56" spans="1:7" ht="34.5" customHeight="1">
      <c r="A56" s="24">
        <v>1000</v>
      </c>
      <c r="B56" s="25" t="s">
        <v>43</v>
      </c>
      <c r="C56" s="26">
        <f>C57+C58+C59+C60+C61</f>
        <v>390462.7</v>
      </c>
      <c r="D56" s="26">
        <f>D57+D58+D59+D60+D61</f>
        <v>114175</v>
      </c>
      <c r="E56" s="18">
        <f t="shared" si="0"/>
        <v>29.240949263527604</v>
      </c>
      <c r="F56" s="27">
        <f>F57+F58+F59+F60+F61</f>
        <v>92106.30000000002</v>
      </c>
      <c r="G56" s="49">
        <f t="shared" si="1"/>
        <v>123.96003313562696</v>
      </c>
    </row>
    <row r="57" spans="1:7" ht="18">
      <c r="A57" s="28">
        <v>1001</v>
      </c>
      <c r="B57" s="29" t="s">
        <v>18</v>
      </c>
      <c r="C57" s="30">
        <v>13580</v>
      </c>
      <c r="D57" s="30">
        <v>3301.6</v>
      </c>
      <c r="E57" s="34">
        <f t="shared" si="0"/>
        <v>24.31222385861561</v>
      </c>
      <c r="F57" s="30">
        <v>2011.9</v>
      </c>
      <c r="G57" s="48">
        <f t="shared" si="1"/>
        <v>164.10358367712112</v>
      </c>
    </row>
    <row r="58" spans="1:7" ht="18">
      <c r="A58" s="28">
        <v>1002</v>
      </c>
      <c r="B58" s="29" t="s">
        <v>19</v>
      </c>
      <c r="C58" s="30">
        <v>124034.4</v>
      </c>
      <c r="D58" s="30">
        <v>27659.3</v>
      </c>
      <c r="E58" s="34">
        <f t="shared" si="0"/>
        <v>22.299700728185083</v>
      </c>
      <c r="F58" s="30">
        <v>23466.4</v>
      </c>
      <c r="G58" s="48">
        <f t="shared" si="1"/>
        <v>117.86767463266628</v>
      </c>
    </row>
    <row r="59" spans="1:7" ht="18">
      <c r="A59" s="28">
        <v>1003</v>
      </c>
      <c r="B59" s="29" t="s">
        <v>37</v>
      </c>
      <c r="C59" s="30">
        <v>172053.4</v>
      </c>
      <c r="D59" s="36">
        <v>48057.4</v>
      </c>
      <c r="E59" s="34">
        <f t="shared" si="0"/>
        <v>27.931677025853602</v>
      </c>
      <c r="F59" s="36">
        <v>44651.5</v>
      </c>
      <c r="G59" s="48">
        <f t="shared" si="1"/>
        <v>107.62773926967739</v>
      </c>
    </row>
    <row r="60" spans="1:7" ht="18">
      <c r="A60" s="28">
        <v>1004</v>
      </c>
      <c r="B60" s="29" t="s">
        <v>94</v>
      </c>
      <c r="C60" s="30">
        <v>62650.7</v>
      </c>
      <c r="D60" s="30">
        <v>31232</v>
      </c>
      <c r="E60" s="34">
        <f t="shared" si="0"/>
        <v>49.85099927055883</v>
      </c>
      <c r="F60" s="30">
        <v>18010.9</v>
      </c>
      <c r="G60" s="48">
        <f t="shared" si="1"/>
        <v>173.40610408141734</v>
      </c>
    </row>
    <row r="61" spans="1:7" ht="18">
      <c r="A61" s="28">
        <v>1006</v>
      </c>
      <c r="B61" s="29" t="s">
        <v>20</v>
      </c>
      <c r="C61" s="30">
        <v>18144.2</v>
      </c>
      <c r="D61" s="30">
        <v>3924.7</v>
      </c>
      <c r="E61" s="34">
        <f t="shared" si="0"/>
        <v>21.630603719094804</v>
      </c>
      <c r="F61" s="30">
        <v>3965.6</v>
      </c>
      <c r="G61" s="48">
        <f t="shared" si="1"/>
        <v>98.96863021989107</v>
      </c>
    </row>
    <row r="62" spans="1:7" ht="39" customHeight="1">
      <c r="A62" s="24">
        <v>1100</v>
      </c>
      <c r="B62" s="25" t="s">
        <v>46</v>
      </c>
      <c r="C62" s="27">
        <f>C63</f>
        <v>40286</v>
      </c>
      <c r="D62" s="27">
        <f>D63</f>
        <v>9116.6</v>
      </c>
      <c r="E62" s="18">
        <f t="shared" si="0"/>
        <v>22.629697661718712</v>
      </c>
      <c r="F62" s="27">
        <f>F63</f>
        <v>8639</v>
      </c>
      <c r="G62" s="49">
        <f t="shared" si="1"/>
        <v>105.52841764093066</v>
      </c>
    </row>
    <row r="63" spans="1:7" ht="18">
      <c r="A63" s="28">
        <v>1102</v>
      </c>
      <c r="B63" s="29" t="s">
        <v>47</v>
      </c>
      <c r="C63" s="30">
        <v>40286</v>
      </c>
      <c r="D63" s="30">
        <v>9116.6</v>
      </c>
      <c r="E63" s="34">
        <f t="shared" si="0"/>
        <v>22.629697661718712</v>
      </c>
      <c r="F63" s="30">
        <v>8639</v>
      </c>
      <c r="G63" s="48">
        <f t="shared" si="1"/>
        <v>105.52841764093066</v>
      </c>
    </row>
    <row r="64" spans="1:7" ht="38.25" customHeight="1">
      <c r="A64" s="24">
        <v>1200</v>
      </c>
      <c r="B64" s="25" t="s">
        <v>48</v>
      </c>
      <c r="C64" s="27">
        <f>C65+C66</f>
        <v>6361</v>
      </c>
      <c r="D64" s="27">
        <f>D65+D66</f>
        <v>1278.6</v>
      </c>
      <c r="E64" s="18">
        <f>D64/C64*100</f>
        <v>20.100613111146046</v>
      </c>
      <c r="F64" s="27">
        <f>F65+F66</f>
        <v>1428.6</v>
      </c>
      <c r="G64" s="49">
        <f>D64/F64*100</f>
        <v>89.50020999580008</v>
      </c>
    </row>
    <row r="65" spans="1:7" ht="18">
      <c r="A65" s="28">
        <v>1201</v>
      </c>
      <c r="B65" s="29" t="s">
        <v>17</v>
      </c>
      <c r="C65" s="30">
        <v>5161</v>
      </c>
      <c r="D65" s="30">
        <v>978.6</v>
      </c>
      <c r="E65" s="34">
        <f>D65/C65*100</f>
        <v>18.961441581088938</v>
      </c>
      <c r="F65" s="30">
        <v>1128.6</v>
      </c>
      <c r="G65" s="48">
        <f>D65/F65*100</f>
        <v>86.70919723551303</v>
      </c>
    </row>
    <row r="66" spans="1:7" ht="18">
      <c r="A66" s="28">
        <v>1202</v>
      </c>
      <c r="B66" s="29" t="s">
        <v>72</v>
      </c>
      <c r="C66" s="30">
        <v>1200</v>
      </c>
      <c r="D66" s="30">
        <v>300</v>
      </c>
      <c r="E66" s="34">
        <f>D66/C66*100</f>
        <v>25</v>
      </c>
      <c r="F66" s="30">
        <v>300</v>
      </c>
      <c r="G66" s="48">
        <f>D66/F66*100</f>
        <v>100</v>
      </c>
    </row>
    <row r="67" spans="1:7" ht="17.25">
      <c r="A67" s="24">
        <v>1400</v>
      </c>
      <c r="B67" s="25" t="s">
        <v>44</v>
      </c>
      <c r="C67" s="27">
        <v>65977.7</v>
      </c>
      <c r="D67" s="27">
        <v>17304.2</v>
      </c>
      <c r="E67" s="18">
        <f>D67/C67*100</f>
        <v>26.227346512533785</v>
      </c>
      <c r="F67" s="27">
        <v>14320</v>
      </c>
      <c r="G67" s="49">
        <f>D67/F67*100</f>
        <v>120.83938547486035</v>
      </c>
    </row>
    <row r="68" spans="1:7" ht="17.25">
      <c r="A68" s="24"/>
      <c r="B68" s="25" t="s">
        <v>35</v>
      </c>
      <c r="C68" s="26">
        <f>C23+C31+C35+C40+C44+C46+C53+C56+C62+C64+C67</f>
        <v>2136564.9</v>
      </c>
      <c r="D68" s="26">
        <f>D23+D31+D35+D40+D44+D46+D53+D56+D62+D64+D67</f>
        <v>496998.7</v>
      </c>
      <c r="E68" s="18">
        <f>D68/C68*100</f>
        <v>23.261577497599067</v>
      </c>
      <c r="F68" s="26">
        <f>F23+F31+F35+F40+F44+F46+F53+F56+F62+F64+F67</f>
        <v>453098</v>
      </c>
      <c r="G68" s="49">
        <f>D68/F68*100</f>
        <v>109.68900767604359</v>
      </c>
    </row>
    <row r="69" spans="1:6" ht="15">
      <c r="A69" s="7"/>
      <c r="B69" s="11"/>
      <c r="C69" s="7"/>
      <c r="D69" s="7"/>
      <c r="E69" s="7"/>
      <c r="F69" s="8"/>
    </row>
    <row r="70" spans="1:6" ht="15">
      <c r="A70" s="7"/>
      <c r="B70" s="11"/>
      <c r="C70" s="7"/>
      <c r="D70" s="7"/>
      <c r="E70" s="7"/>
      <c r="F70" s="8"/>
    </row>
    <row r="71" spans="1:6" ht="15">
      <c r="A71" s="9"/>
      <c r="B71" s="10"/>
      <c r="C71" s="7"/>
      <c r="D71" s="7"/>
      <c r="E71" s="7"/>
      <c r="F71" s="8"/>
    </row>
    <row r="73" spans="1:6" ht="22.5">
      <c r="A73" s="56"/>
      <c r="B73" s="56"/>
      <c r="C73" s="56"/>
      <c r="D73" s="56"/>
      <c r="E73" s="56"/>
      <c r="F73" s="56"/>
    </row>
    <row r="91" spans="1:6" ht="15">
      <c r="A91" s="2"/>
      <c r="B91" s="5"/>
      <c r="C91" s="2"/>
      <c r="D91" s="2"/>
      <c r="E91" s="2"/>
      <c r="F91" s="3"/>
    </row>
    <row r="92" spans="1:6" ht="15">
      <c r="A92" s="2"/>
      <c r="B92" s="5"/>
      <c r="C92" s="2"/>
      <c r="D92" s="2"/>
      <c r="E92" s="2"/>
      <c r="F92" s="3"/>
    </row>
    <row r="93" spans="1:6" ht="15">
      <c r="A93" s="1"/>
      <c r="B93" s="4"/>
      <c r="C93" s="2"/>
      <c r="D93" s="2"/>
      <c r="E93" s="2"/>
      <c r="F93" s="3"/>
    </row>
    <row r="94" spans="1:6" ht="15">
      <c r="A94" s="1"/>
      <c r="B94" s="4"/>
      <c r="C94" s="2"/>
      <c r="D94" s="2"/>
      <c r="E94" s="2"/>
      <c r="F94" s="3"/>
    </row>
    <row r="95" spans="1:6" ht="15">
      <c r="A95" s="2"/>
      <c r="B95" s="5"/>
      <c r="C95" s="2"/>
      <c r="D95" s="2"/>
      <c r="E95" s="2"/>
      <c r="F95" s="3"/>
    </row>
    <row r="96" spans="1:6" ht="15">
      <c r="A96" s="2"/>
      <c r="B96" s="5"/>
      <c r="C96" s="2"/>
      <c r="D96" s="2"/>
      <c r="E96" s="2"/>
      <c r="F96" s="3"/>
    </row>
    <row r="97" spans="1:6" ht="15">
      <c r="A97" s="2"/>
      <c r="B97" s="5"/>
      <c r="C97" s="2"/>
      <c r="D97" s="2"/>
      <c r="E97" s="2"/>
      <c r="F97" s="3"/>
    </row>
    <row r="98" spans="1:7" ht="24">
      <c r="A98" s="2"/>
      <c r="B98" s="57"/>
      <c r="C98" s="57"/>
      <c r="D98" s="57"/>
      <c r="E98" s="57"/>
      <c r="F98" s="57"/>
      <c r="G98" s="12"/>
    </row>
  </sheetData>
  <sheetProtection/>
  <mergeCells count="3">
    <mergeCell ref="A73:F73"/>
    <mergeCell ref="B98:F98"/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33.25390625" style="0" customWidth="1"/>
    <col min="2" max="2" width="16.125" style="0" customWidth="1"/>
    <col min="3" max="3" width="18.00390625" style="0" customWidth="1"/>
    <col min="4" max="4" width="18.75390625" style="0" customWidth="1"/>
    <col min="5" max="5" width="19.875" style="0" customWidth="1"/>
    <col min="6" max="6" width="16.875" style="0" customWidth="1"/>
  </cols>
  <sheetData>
    <row r="2" spans="1:6" ht="12.75">
      <c r="A2" s="59" t="s">
        <v>95</v>
      </c>
      <c r="B2" s="59"/>
      <c r="C2" s="59"/>
      <c r="D2" s="59"/>
      <c r="E2" s="59"/>
      <c r="F2" s="60"/>
    </row>
    <row r="3" spans="1:6" ht="12.75">
      <c r="A3" s="60"/>
      <c r="B3" s="60"/>
      <c r="C3" s="60"/>
      <c r="D3" s="60"/>
      <c r="E3" s="60"/>
      <c r="F3" s="60"/>
    </row>
    <row r="5" spans="1:6" ht="77.25" customHeight="1">
      <c r="A5" s="44" t="s">
        <v>79</v>
      </c>
      <c r="B5" s="50" t="s">
        <v>96</v>
      </c>
      <c r="C5" s="50" t="s">
        <v>97</v>
      </c>
      <c r="D5" s="51" t="s">
        <v>98</v>
      </c>
      <c r="E5" s="52" t="s">
        <v>93</v>
      </c>
      <c r="F5" s="53" t="s">
        <v>92</v>
      </c>
    </row>
    <row r="6" spans="1:6" ht="81" customHeight="1">
      <c r="A6" s="42" t="s">
        <v>80</v>
      </c>
      <c r="B6" s="54">
        <v>15371.4</v>
      </c>
      <c r="C6" s="54">
        <v>2319.6</v>
      </c>
      <c r="D6" s="54">
        <f>C6/B6*100</f>
        <v>15.090362621491863</v>
      </c>
      <c r="E6" s="54">
        <v>1981</v>
      </c>
      <c r="F6" s="55">
        <f>C6/E6*100</f>
        <v>117.09237758707722</v>
      </c>
    </row>
    <row r="7" spans="1:6" ht="63" customHeight="1">
      <c r="A7" s="42" t="s">
        <v>81</v>
      </c>
      <c r="B7" s="54">
        <v>1028958.8</v>
      </c>
      <c r="C7" s="54">
        <v>230657.4</v>
      </c>
      <c r="D7" s="54">
        <f aca="true" t="shared" si="0" ref="D7:D17">C7/B7*100</f>
        <v>22.416582665894882</v>
      </c>
      <c r="E7" s="54">
        <v>206005.7</v>
      </c>
      <c r="F7" s="55">
        <f aca="true" t="shared" si="1" ref="F7:F16">C7/E7*100</f>
        <v>111.96651354792608</v>
      </c>
    </row>
    <row r="8" spans="1:6" ht="72.75" customHeight="1">
      <c r="A8" s="42" t="s">
        <v>82</v>
      </c>
      <c r="B8" s="54">
        <v>270689</v>
      </c>
      <c r="C8" s="54">
        <v>71918.9</v>
      </c>
      <c r="D8" s="54">
        <f t="shared" si="0"/>
        <v>26.56882991181762</v>
      </c>
      <c r="E8" s="54">
        <v>51420.5</v>
      </c>
      <c r="F8" s="55">
        <f t="shared" si="1"/>
        <v>139.8642564735854</v>
      </c>
    </row>
    <row r="9" spans="1:6" ht="63" customHeight="1">
      <c r="A9" s="42" t="s">
        <v>83</v>
      </c>
      <c r="B9" s="54">
        <v>311759.1</v>
      </c>
      <c r="C9" s="54">
        <v>73539.1</v>
      </c>
      <c r="D9" s="54">
        <f t="shared" si="0"/>
        <v>23.588437354354696</v>
      </c>
      <c r="E9" s="54">
        <v>68450.6</v>
      </c>
      <c r="F9" s="55">
        <f t="shared" si="1"/>
        <v>107.43382819142565</v>
      </c>
    </row>
    <row r="10" spans="1:6" ht="72.75" customHeight="1">
      <c r="A10" s="42" t="s">
        <v>84</v>
      </c>
      <c r="B10" s="54">
        <v>45263</v>
      </c>
      <c r="C10" s="54">
        <v>9942.4</v>
      </c>
      <c r="D10" s="54">
        <f t="shared" si="0"/>
        <v>21.96584406689791</v>
      </c>
      <c r="E10" s="54">
        <v>8639</v>
      </c>
      <c r="F10" s="55">
        <f t="shared" si="1"/>
        <v>115.08739437434888</v>
      </c>
    </row>
    <row r="11" spans="1:6" ht="69" customHeight="1">
      <c r="A11" s="42" t="s">
        <v>85</v>
      </c>
      <c r="B11" s="54">
        <v>6711</v>
      </c>
      <c r="C11" s="54">
        <v>1278.6</v>
      </c>
      <c r="D11" s="54">
        <f t="shared" si="0"/>
        <v>19.052302190433615</v>
      </c>
      <c r="E11" s="54">
        <v>1428.6</v>
      </c>
      <c r="F11" s="55">
        <f t="shared" si="1"/>
        <v>89.50020999580008</v>
      </c>
    </row>
    <row r="12" spans="1:6" ht="92.25" customHeight="1">
      <c r="A12" s="42" t="s">
        <v>86</v>
      </c>
      <c r="B12" s="54">
        <v>556</v>
      </c>
      <c r="C12" s="54">
        <v>139</v>
      </c>
      <c r="D12" s="54">
        <f t="shared" si="0"/>
        <v>25</v>
      </c>
      <c r="E12" s="54">
        <v>136.8</v>
      </c>
      <c r="F12" s="55">
        <f t="shared" si="1"/>
        <v>101.60818713450293</v>
      </c>
    </row>
    <row r="13" spans="1:6" ht="75.75" customHeight="1">
      <c r="A13" s="42" t="s">
        <v>87</v>
      </c>
      <c r="B13" s="54">
        <v>97996.7</v>
      </c>
      <c r="C13" s="54">
        <v>35509.4</v>
      </c>
      <c r="D13" s="54">
        <f t="shared" si="0"/>
        <v>36.235301800979016</v>
      </c>
      <c r="E13" s="54">
        <v>26858.5</v>
      </c>
      <c r="F13" s="55">
        <f t="shared" si="1"/>
        <v>132.20917028128898</v>
      </c>
    </row>
    <row r="14" spans="1:6" ht="64.5" customHeight="1">
      <c r="A14" s="42" t="s">
        <v>88</v>
      </c>
      <c r="B14" s="54">
        <v>48240.9</v>
      </c>
      <c r="C14" s="54">
        <v>8380.7</v>
      </c>
      <c r="D14" s="54">
        <f t="shared" si="0"/>
        <v>17.37260291578308</v>
      </c>
      <c r="E14" s="54">
        <v>38910.7</v>
      </c>
      <c r="F14" s="55">
        <f t="shared" si="1"/>
        <v>21.5382915239253</v>
      </c>
    </row>
    <row r="15" spans="1:6" ht="54" customHeight="1">
      <c r="A15" s="42" t="s">
        <v>89</v>
      </c>
      <c r="B15" s="54">
        <v>7875</v>
      </c>
      <c r="C15" s="54">
        <v>1377.5</v>
      </c>
      <c r="D15" s="54">
        <f t="shared" si="0"/>
        <v>17.492063492063494</v>
      </c>
      <c r="E15" s="54">
        <v>1221.6</v>
      </c>
      <c r="F15" s="55">
        <f t="shared" si="1"/>
        <v>112.7619515389653</v>
      </c>
    </row>
    <row r="16" spans="1:6" ht="72" customHeight="1">
      <c r="A16" s="42" t="s">
        <v>90</v>
      </c>
      <c r="B16" s="54">
        <v>428</v>
      </c>
      <c r="C16" s="54">
        <v>6.3</v>
      </c>
      <c r="D16" s="54">
        <f t="shared" si="0"/>
        <v>1.4719626168224298</v>
      </c>
      <c r="E16" s="54">
        <v>50.7</v>
      </c>
      <c r="F16" s="55">
        <f t="shared" si="1"/>
        <v>12.42603550295858</v>
      </c>
    </row>
    <row r="17" spans="1:6" ht="72.75" customHeight="1">
      <c r="A17" s="42" t="s">
        <v>91</v>
      </c>
      <c r="B17" s="54">
        <v>15578.5</v>
      </c>
      <c r="C17" s="54">
        <v>0</v>
      </c>
      <c r="D17" s="54">
        <f t="shared" si="0"/>
        <v>0</v>
      </c>
      <c r="E17" s="54">
        <v>0</v>
      </c>
      <c r="F17" s="55">
        <v>0</v>
      </c>
    </row>
    <row r="18" spans="2:5" ht="12.75">
      <c r="B18" s="43"/>
      <c r="C18" s="43"/>
      <c r="D18" s="43"/>
      <c r="E18" s="43"/>
    </row>
  </sheetData>
  <sheetProtection/>
  <mergeCells count="1">
    <mergeCell ref="A2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Пользователь Windows</cp:lastModifiedBy>
  <cp:lastPrinted>2024-04-10T08:07:57Z</cp:lastPrinted>
  <dcterms:created xsi:type="dcterms:W3CDTF">2006-06-07T08:11:59Z</dcterms:created>
  <dcterms:modified xsi:type="dcterms:W3CDTF">2024-04-10T11:07:31Z</dcterms:modified>
  <cp:category/>
  <cp:version/>
  <cp:contentType/>
  <cp:contentStatus/>
</cp:coreProperties>
</file>