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1"/>
  </bookViews>
  <sheets>
    <sheet name="1.10.2023г" sheetId="1" r:id="rId1"/>
    <sheet name="исполнение по программам" sheetId="2" r:id="rId2"/>
  </sheets>
  <definedNames>
    <definedName name="_xlnm.Print_Area" localSheetId="0">'1.10.2023г'!$A$1:$G$74</definedName>
  </definedNames>
  <calcPr fullCalcOnLoad="1"/>
</workbook>
</file>

<file path=xl/sharedStrings.xml><?xml version="1.0" encoding="utf-8"?>
<sst xmlns="http://schemas.openxmlformats.org/spreadsheetml/2006/main" count="113" uniqueCount="107">
  <si>
    <t>Код бюджетной классификации</t>
  </si>
  <si>
    <t>Наименование показателей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</si>
  <si>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</si>
  <si>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</si>
  <si>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</si>
  <si>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</si>
  <si>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</si>
  <si>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</si>
  <si>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СОБСТВЕННЫХ НАЛОГОВЫХ И НЕНАЛОГОВЫХ ДОХОДОВ</t>
  </si>
  <si>
    <t>2 00 00000 00 0000 000</t>
  </si>
  <si>
    <t>Безвозмездные поступления</t>
  </si>
  <si>
    <t>Всего доходов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</si>
  <si>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</si>
  <si>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</si>
  <si>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</si>
  <si>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</si>
  <si>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</si>
  <si>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</si>
  <si>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</si>
  <si>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</si>
  <si>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</si>
  <si>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</si>
  <si>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</si>
  <si>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</si>
  <si>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</si>
  <si>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</si>
  <si>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</si>
  <si>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</si>
  <si>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</si>
  <si>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</si>
  <si>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</si>
  <si>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</si>
  <si>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</si>
  <si>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</si>
  <si>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</si>
  <si>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</si>
  <si>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</si>
  <si>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</si>
  <si>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</si>
  <si>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</si>
  <si>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</si>
  <si>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</si>
  <si>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</si>
  <si>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</si>
  <si>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</si>
  <si>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</si>
  <si>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</si>
  <si>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</si>
  <si>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</si>
  <si>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</si>
  <si>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национальной экономики</t>
  </si>
  <si>
    <t>Коммунальное хозяйство</t>
  </si>
  <si>
    <t>Акцизы</t>
  </si>
  <si>
    <t>Охрана окружающей среды</t>
  </si>
  <si>
    <t>Другие вопросы в области охраны окружающей среды</t>
  </si>
  <si>
    <t xml:space="preserve">Другие вопросы в области физической культуры и спорта 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</si>
  <si>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</si>
  <si>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</si>
  <si>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</si>
  <si>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</si>
  <si>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</si>
  <si>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</si>
  <si>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</si>
  <si>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</si>
  <si>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</si>
  <si>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Защита населения и территории от чрезвычайных ситуаций природного и техногенного характера, пожарная безопасность</t>
  </si>
  <si>
    <t>Здравоохранение</t>
  </si>
  <si>
    <t>Другние вопросы в области здравоохранения</t>
  </si>
  <si>
    <t>1 03 02000 01 0000 110</t>
  </si>
  <si>
    <t xml:space="preserve">1 01 02000 01 0000 110 </t>
  </si>
  <si>
    <t>1 08 00000 01 0000 110</t>
  </si>
  <si>
    <t>1 11 00000 00 0000 120</t>
  </si>
  <si>
    <t>1 12 00000 00 0000 120</t>
  </si>
  <si>
    <t>1 16 00000 00 0000 140</t>
  </si>
  <si>
    <t>1 17 00000 00 0000 180</t>
  </si>
  <si>
    <t>Периодическая печать и издательство</t>
  </si>
  <si>
    <t>1 05 01000 01 0000 110</t>
  </si>
  <si>
    <t>Упрощённая система налогооблажения</t>
  </si>
  <si>
    <t>1 13 00000 00 0000 000</t>
  </si>
  <si>
    <t xml:space="preserve">Другие вопросы в области управления 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</si>
  <si>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</si>
  <si>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</si>
  <si>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Доходы от оказания платных услуг и компенсации затрат государства</t>
  </si>
  <si>
    <t xml:space="preserve">Наименование программы </t>
  </si>
  <si>
    <t xml:space="preserve">Муниципальная программа Красногвардейского района «Обеспечение безопасности жизнедеятельности населения на территории Красногвардейского района» </t>
  </si>
  <si>
    <t xml:space="preserve">Муниципальная программа Красногвардейского района « Развитие образования Красногвардейского района» </t>
  </si>
  <si>
    <t xml:space="preserve">Муниципальная программа Красногвардейского района «Развитие культуры и искусства Красногвардейского района» </t>
  </si>
  <si>
    <t xml:space="preserve">Муниципальная программа Красногвардейского района «Социальная поддержка граждан в Красногвардейском районе» </t>
  </si>
  <si>
    <t xml:space="preserve">Муниципальная программа Красногвардейского района «Развитие физической культуры и спорта в Красногвардейском районе» </t>
  </si>
  <si>
    <t xml:space="preserve">Муниципальная программа Красногвардейского района «Обеспечение населения Красногвардейского района информацией о деятельности органов муниципальной власти и приоритетах муниципальной политики» </t>
  </si>
  <si>
    <t xml:space="preserve">Муниципальная программа Красногвардейского района «Развитие экономического потенциала и формирование благоприятного предпринимательского климата в Красногвардейском районе» </t>
  </si>
  <si>
    <t xml:space="preserve">Муниципальная программа Красногвардейского района «Обеспечение доступным и комфортным жильём и коммунальными услугами жителей Красногвардейского района» </t>
  </si>
  <si>
    <t xml:space="preserve">Муниципальная программа «Совершенствование и развитие транспортной системы и дорожной сети Красногвардейского района» </t>
  </si>
  <si>
    <t xml:space="preserve">Муниципальная программа Красногвардейского района «Развитие информационного общества в Красногвардейском районе» </t>
  </si>
  <si>
    <t xml:space="preserve">Муниципальная программа Красногвардейского района «Развитие кадровой политики Красногвардейского района» </t>
  </si>
  <si>
    <t xml:space="preserve">Муниципальная программа " Формирование современной городской среды на территории Красногвардейского района " </t>
  </si>
  <si>
    <t>Охрана объектов растительного и животного мира и среды их обитания</t>
  </si>
  <si>
    <t>Темпы роста к соответствующему периоду прошлого года, %</t>
  </si>
  <si>
    <t>Охрана семьи и детства</t>
  </si>
  <si>
    <t>Уточнённый план на 1 октября 2023 год</t>
  </si>
  <si>
    <t>Фактическое исполнение по состоянию на 1 октября 2023 года</t>
  </si>
  <si>
    <t>% исполнения годового плана по состоянию на 1октября 2023год</t>
  </si>
  <si>
    <t>Фактическое исполнение по состоянию на 1 октября 2022 года</t>
  </si>
  <si>
    <t>Сведения об исполнении районного бюджета Красногвардейского района по разделам и подразделам классификации расходов бюджета за3 квартал 2023 года в сравнении с запланированными значениями на соответствующий финансовый год и с соответствующим периодом прошлого года</t>
  </si>
  <si>
    <t>Физическая культура</t>
  </si>
  <si>
    <t>Исполнение муниципальных  программ  Красногвардейского  района за 3 квартал 2023 год в сравнении с запланированными  значениями на соответствующий финансовый год и с соответствующим периодом прошлого года</t>
  </si>
  <si>
    <t>% исполнения годового плана по состоянию на 1 октября 2023год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</si>
</sst>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5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179" fontId="0" fillId="0" borderId="0" xfId="0" applyNumberFormat="1" applyAlignment="1">
      <alignment/>
    </xf>
    <xf numFmtId="179" fontId="7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50" fillId="0" borderId="10" xfId="0" applyNumberFormat="1" applyFont="1" applyBorder="1" applyAlignment="1">
      <alignment horizontal="center" vertical="center"/>
    </xf>
    <xf numFmtId="179" fontId="50" fillId="0" borderId="10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181" fontId="50" fillId="33" borderId="10" xfId="0" applyNumberFormat="1" applyFont="1" applyFill="1" applyBorder="1" applyAlignment="1">
      <alignment horizontal="center" vertical="center" wrapText="1"/>
    </xf>
    <xf numFmtId="0" fontId="51" fillId="0" borderId="10" xfId="54" applyFont="1" applyBorder="1" applyAlignment="1" applyProtection="1">
      <alignment horizontal="center" vertical="center" wrapText="1"/>
      <protection/>
    </xf>
    <xf numFmtId="0" fontId="50" fillId="34" borderId="10" xfId="54" applyFont="1" applyFill="1" applyBorder="1" applyAlignment="1" applyProtection="1">
      <alignment horizontal="left" vertical="center" wrapText="1"/>
      <protection/>
    </xf>
    <xf numFmtId="180" fontId="5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50" fillId="33" borderId="10" xfId="54" applyFont="1" applyFill="1" applyBorder="1" applyAlignment="1" applyProtection="1">
      <alignment horizontal="left" vertical="center" wrapText="1"/>
      <protection locked="0"/>
    </xf>
    <xf numFmtId="181" fontId="50" fillId="33" borderId="10" xfId="54" applyNumberFormat="1" applyFont="1" applyFill="1" applyBorder="1" applyAlignment="1" applyProtection="1">
      <alignment horizontal="center" vertical="center" wrapText="1"/>
      <protection locked="0"/>
    </xf>
    <xf numFmtId="181" fontId="50" fillId="33" borderId="10" xfId="0" applyNumberFormat="1" applyFont="1" applyFill="1" applyBorder="1" applyAlignment="1">
      <alignment horizontal="center" vertical="center"/>
    </xf>
    <xf numFmtId="180" fontId="52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54" applyFont="1" applyFill="1" applyBorder="1" applyAlignment="1" applyProtection="1">
      <alignment horizontal="left" vertical="center" wrapText="1"/>
      <protection locked="0"/>
    </xf>
    <xf numFmtId="181" fontId="52" fillId="33" borderId="10" xfId="0" applyNumberFormat="1" applyFont="1" applyFill="1" applyBorder="1" applyAlignment="1">
      <alignment horizontal="center" vertical="center"/>
    </xf>
    <xf numFmtId="180" fontId="52" fillId="0" borderId="10" xfId="54" applyNumberFormat="1" applyFont="1" applyBorder="1" applyAlignment="1" applyProtection="1">
      <alignment horizontal="center" vertical="center" wrapText="1"/>
      <protection locked="0"/>
    </xf>
    <xf numFmtId="0" fontId="52" fillId="0" borderId="10" xfId="54" applyFont="1" applyBorder="1" applyAlignment="1" applyProtection="1">
      <alignment horizontal="left" vertical="center" wrapText="1"/>
      <protection locked="0"/>
    </xf>
    <xf numFmtId="181" fontId="52" fillId="0" borderId="10" xfId="0" applyNumberFormat="1" applyFont="1" applyBorder="1" applyAlignment="1">
      <alignment horizontal="center" vertical="center"/>
    </xf>
    <xf numFmtId="179" fontId="52" fillId="0" borderId="10" xfId="0" applyNumberFormat="1" applyFont="1" applyBorder="1" applyAlignment="1">
      <alignment horizontal="center" vertical="center"/>
    </xf>
    <xf numFmtId="181" fontId="52" fillId="33" borderId="10" xfId="54" applyNumberFormat="1" applyFont="1" applyFill="1" applyBorder="1" applyAlignment="1" applyProtection="1">
      <alignment horizontal="center" vertical="center" wrapText="1"/>
      <protection locked="0"/>
    </xf>
    <xf numFmtId="181" fontId="52" fillId="33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81" fontId="11" fillId="0" borderId="10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9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4" fillId="0" borderId="0" xfId="33" applyNumberFormat="1" applyFont="1" applyFill="1" applyBorder="1" applyAlignment="1">
      <alignment horizontal="center" vertical="center" wrapText="1" readingOrder="1"/>
      <protection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zoomScaleSheetLayoutView="75" workbookViewId="0" topLeftCell="A1">
      <selection activeCell="B30" sqref="B30"/>
    </sheetView>
  </sheetViews>
  <sheetFormatPr defaultColWidth="9.00390625" defaultRowHeight="12.75"/>
  <cols>
    <col min="1" max="1" width="26.00390625" style="0" customWidth="1"/>
    <col min="2" max="2" width="60.50390625" style="6" customWidth="1"/>
    <col min="3" max="3" width="18.50390625" style="0" customWidth="1"/>
    <col min="4" max="5" width="17.00390625" style="0" customWidth="1"/>
    <col min="6" max="6" width="17.375" style="13" customWidth="1"/>
    <col min="7" max="7" width="22.875" style="0" customWidth="1"/>
  </cols>
  <sheetData>
    <row r="1" ht="15">
      <c r="B1" s="16"/>
    </row>
    <row r="2" spans="1:7" ht="42.75" customHeight="1">
      <c r="A2" s="58" t="s">
        <v>103</v>
      </c>
      <c r="B2" s="58"/>
      <c r="C2" s="58"/>
      <c r="D2" s="58"/>
      <c r="E2" s="58"/>
      <c r="F2" s="58"/>
      <c r="G2" s="58"/>
    </row>
    <row r="3" spans="1:7" ht="33.75" customHeight="1">
      <c r="A3" s="46"/>
      <c r="B3" s="47"/>
      <c r="C3" s="46"/>
      <c r="D3" s="46"/>
      <c r="E3" s="46"/>
      <c r="F3" s="45"/>
      <c r="G3" s="45" t="s">
        <v>60</v>
      </c>
    </row>
    <row r="4" spans="1:7" ht="85.5" customHeight="1">
      <c r="A4" s="50" t="s">
        <v>0</v>
      </c>
      <c r="B4" s="50" t="s">
        <v>1</v>
      </c>
      <c r="C4" s="50" t="s">
        <v>99</v>
      </c>
      <c r="D4" s="50" t="s">
        <v>100</v>
      </c>
      <c r="E4" s="51" t="s">
        <v>101</v>
      </c>
      <c r="F4" s="52" t="s">
        <v>102</v>
      </c>
      <c r="G4" s="53" t="s">
        <v>97</v>
      </c>
    </row>
    <row r="5" spans="1:7" ht="25.5" customHeight="1">
      <c r="A5" s="37" t="s">
        <v>69</v>
      </c>
      <c r="B5" s="38" t="s">
        <v>63</v>
      </c>
      <c r="C5" s="33">
        <v>585484</v>
      </c>
      <c r="D5" s="33">
        <v>438486.3</v>
      </c>
      <c r="E5" s="34">
        <f>D5/C5*100</f>
        <v>74.89296035416851</v>
      </c>
      <c r="F5" s="33">
        <v>378121.7</v>
      </c>
      <c r="G5" s="48">
        <f>D5/F5*100</f>
        <v>115.96433106060826</v>
      </c>
    </row>
    <row r="6" spans="1:7" ht="25.5" customHeight="1">
      <c r="A6" s="37" t="s">
        <v>68</v>
      </c>
      <c r="B6" s="38" t="s">
        <v>52</v>
      </c>
      <c r="C6" s="33">
        <v>20722</v>
      </c>
      <c r="D6" s="33">
        <v>17445.8</v>
      </c>
      <c r="E6" s="34">
        <f aca="true" t="shared" si="0" ref="E6:E68">D6/C6*100</f>
        <v>84.18975002412894</v>
      </c>
      <c r="F6" s="33">
        <v>17296.4</v>
      </c>
      <c r="G6" s="48">
        <f aca="true" t="shared" si="1" ref="G6:G69">D6/F6*100</f>
        <v>100.86376355773454</v>
      </c>
    </row>
    <row r="7" spans="1:7" ht="25.5" customHeight="1">
      <c r="A7" s="37" t="s">
        <v>25</v>
      </c>
      <c r="B7" s="38" t="s">
        <v>26</v>
      </c>
      <c r="C7" s="33">
        <v>0</v>
      </c>
      <c r="D7" s="33">
        <v>-301.6</v>
      </c>
      <c r="E7" s="34">
        <v>0</v>
      </c>
      <c r="F7" s="33">
        <v>-269.1</v>
      </c>
      <c r="G7" s="48">
        <f t="shared" si="1"/>
        <v>112.07729468599035</v>
      </c>
    </row>
    <row r="8" spans="1:7" ht="25.5" customHeight="1">
      <c r="A8" s="37" t="s">
        <v>27</v>
      </c>
      <c r="B8" s="38" t="s">
        <v>28</v>
      </c>
      <c r="C8" s="33">
        <v>6599</v>
      </c>
      <c r="D8" s="33">
        <v>6576.2</v>
      </c>
      <c r="E8" s="34">
        <f t="shared" si="0"/>
        <v>99.6544931050159</v>
      </c>
      <c r="F8" s="33">
        <v>5689.3</v>
      </c>
      <c r="G8" s="48">
        <f t="shared" si="1"/>
        <v>115.58891251999366</v>
      </c>
    </row>
    <row r="9" spans="1:7" ht="25.5" customHeight="1">
      <c r="A9" s="37" t="s">
        <v>64</v>
      </c>
      <c r="B9" s="38" t="s">
        <v>49</v>
      </c>
      <c r="C9" s="33">
        <v>5619</v>
      </c>
      <c r="D9" s="33">
        <v>3967.3</v>
      </c>
      <c r="E9" s="34">
        <f t="shared" si="0"/>
        <v>70.605089873643</v>
      </c>
      <c r="F9" s="33">
        <v>3406.6</v>
      </c>
      <c r="G9" s="48">
        <f t="shared" si="1"/>
        <v>116.45922620794929</v>
      </c>
    </row>
    <row r="10" spans="1:7" ht="25.5" customHeight="1">
      <c r="A10" s="37" t="s">
        <v>76</v>
      </c>
      <c r="B10" s="38" t="s">
        <v>77</v>
      </c>
      <c r="C10" s="33">
        <v>4564</v>
      </c>
      <c r="D10" s="33">
        <v>4298.6</v>
      </c>
      <c r="E10" s="34">
        <f t="shared" si="0"/>
        <v>94.18492550394392</v>
      </c>
      <c r="F10" s="33">
        <v>3748.7</v>
      </c>
      <c r="G10" s="48">
        <f t="shared" si="1"/>
        <v>114.66908528289808</v>
      </c>
    </row>
    <row r="11" spans="1:7" ht="25.5" customHeight="1">
      <c r="A11" s="37" t="s">
        <v>70</v>
      </c>
      <c r="B11" s="38" t="s">
        <v>2</v>
      </c>
      <c r="C11" s="33">
        <v>3706</v>
      </c>
      <c r="D11" s="33">
        <v>2262</v>
      </c>
      <c r="E11" s="34">
        <f t="shared" si="0"/>
        <v>61.036157582298976</v>
      </c>
      <c r="F11" s="33">
        <v>2632.3</v>
      </c>
      <c r="G11" s="48">
        <f t="shared" si="1"/>
        <v>85.93245450746495</v>
      </c>
    </row>
    <row r="12" spans="1:7" ht="36">
      <c r="A12" s="37" t="s">
        <v>71</v>
      </c>
      <c r="B12" s="38" t="s">
        <v>3</v>
      </c>
      <c r="C12" s="33">
        <v>8502</v>
      </c>
      <c r="D12" s="33">
        <v>8880.9</v>
      </c>
      <c r="E12" s="34">
        <f t="shared" si="0"/>
        <v>104.45659844742411</v>
      </c>
      <c r="F12" s="33">
        <v>6120</v>
      </c>
      <c r="G12" s="48">
        <f t="shared" si="1"/>
        <v>145.11274509803923</v>
      </c>
    </row>
    <row r="13" spans="1:7" ht="25.5" customHeight="1">
      <c r="A13" s="37" t="s">
        <v>72</v>
      </c>
      <c r="B13" s="38" t="s">
        <v>31</v>
      </c>
      <c r="C13" s="33">
        <v>3620</v>
      </c>
      <c r="D13" s="33">
        <v>2192.6</v>
      </c>
      <c r="E13" s="34">
        <f t="shared" si="0"/>
        <v>60.569060773480665</v>
      </c>
      <c r="F13" s="33">
        <v>3061.1</v>
      </c>
      <c r="G13" s="48">
        <f t="shared" si="1"/>
        <v>71.62784619907876</v>
      </c>
    </row>
    <row r="14" spans="1:7" ht="33.75" customHeight="1">
      <c r="A14" s="37" t="s">
        <v>78</v>
      </c>
      <c r="B14" s="38" t="s">
        <v>82</v>
      </c>
      <c r="C14" s="33">
        <v>1515</v>
      </c>
      <c r="D14" s="33">
        <v>1519.3</v>
      </c>
      <c r="E14" s="34">
        <v>0</v>
      </c>
      <c r="F14" s="33">
        <v>469.4</v>
      </c>
      <c r="G14" s="48">
        <f t="shared" si="1"/>
        <v>323.66851299531316</v>
      </c>
    </row>
    <row r="15" spans="1:7" ht="36">
      <c r="A15" s="37" t="s">
        <v>4</v>
      </c>
      <c r="B15" s="38" t="s">
        <v>5</v>
      </c>
      <c r="C15" s="33">
        <v>986</v>
      </c>
      <c r="D15" s="33">
        <v>931.7</v>
      </c>
      <c r="E15" s="34">
        <f t="shared" si="0"/>
        <v>94.49290060851926</v>
      </c>
      <c r="F15" s="33">
        <v>2722.7</v>
      </c>
      <c r="G15" s="48">
        <f t="shared" si="1"/>
        <v>34.2197083777133</v>
      </c>
    </row>
    <row r="16" spans="1:7" ht="25.5" customHeight="1">
      <c r="A16" s="37" t="s">
        <v>73</v>
      </c>
      <c r="B16" s="38" t="s">
        <v>6</v>
      </c>
      <c r="C16" s="33">
        <v>518</v>
      </c>
      <c r="D16" s="33">
        <v>277.6</v>
      </c>
      <c r="E16" s="34">
        <f t="shared" si="0"/>
        <v>53.5907335907336</v>
      </c>
      <c r="F16" s="33">
        <v>633.5</v>
      </c>
      <c r="G16" s="48">
        <f t="shared" si="1"/>
        <v>43.82004735595896</v>
      </c>
    </row>
    <row r="17" spans="1:7" ht="25.5" customHeight="1">
      <c r="A17" s="37" t="s">
        <v>74</v>
      </c>
      <c r="B17" s="38" t="s">
        <v>7</v>
      </c>
      <c r="C17" s="33">
        <v>15</v>
      </c>
      <c r="D17" s="33">
        <v>17</v>
      </c>
      <c r="E17" s="34">
        <f t="shared" si="0"/>
        <v>113.33333333333333</v>
      </c>
      <c r="F17" s="33">
        <v>72.7</v>
      </c>
      <c r="G17" s="48">
        <f t="shared" si="1"/>
        <v>23.383768913342504</v>
      </c>
    </row>
    <row r="18" spans="1:7" ht="34.5">
      <c r="A18" s="19"/>
      <c r="B18" s="20" t="s">
        <v>8</v>
      </c>
      <c r="C18" s="21">
        <f>C5+C6+C7+C8+C9+C10+C11+C12+C13+C14+C15+C16+C17</f>
        <v>641850</v>
      </c>
      <c r="D18" s="21">
        <f>D5+D6+D7+D8+D9+D10+D11+D12+D13+D14+D15+D16+D17</f>
        <v>486553.69999999995</v>
      </c>
      <c r="E18" s="18">
        <f t="shared" si="0"/>
        <v>75.80489210874815</v>
      </c>
      <c r="F18" s="27">
        <f>F5+F6+F7+F8+F9+F10+F11+F12+F13+F14+F15+F16+F17</f>
        <v>423705.30000000005</v>
      </c>
      <c r="G18" s="49">
        <f t="shared" si="1"/>
        <v>114.8330455153617</v>
      </c>
    </row>
    <row r="19" spans="1:7" ht="18">
      <c r="A19" s="39" t="s">
        <v>9</v>
      </c>
      <c r="B19" s="40" t="s">
        <v>10</v>
      </c>
      <c r="C19" s="33">
        <v>1676876</v>
      </c>
      <c r="D19" s="33">
        <v>1168216.4</v>
      </c>
      <c r="E19" s="34">
        <f t="shared" si="0"/>
        <v>69.66623650168528</v>
      </c>
      <c r="F19" s="33">
        <v>1202828.6</v>
      </c>
      <c r="G19" s="48">
        <f t="shared" si="1"/>
        <v>97.12243290523685</v>
      </c>
    </row>
    <row r="20" spans="1:7" ht="17.25">
      <c r="A20" s="41"/>
      <c r="B20" s="20" t="s">
        <v>11</v>
      </c>
      <c r="C20" s="21">
        <f>C18+C19</f>
        <v>2318726</v>
      </c>
      <c r="D20" s="21">
        <f>D18+D19</f>
        <v>1654770.0999999999</v>
      </c>
      <c r="E20" s="18">
        <f t="shared" si="0"/>
        <v>71.36548690962191</v>
      </c>
      <c r="F20" s="27">
        <f>F18+F19</f>
        <v>1626533.9000000001</v>
      </c>
      <c r="G20" s="49">
        <f t="shared" si="1"/>
        <v>101.73597365539075</v>
      </c>
    </row>
    <row r="21" spans="1:7" ht="17.25">
      <c r="A21" s="19"/>
      <c r="B21" s="20" t="s">
        <v>45</v>
      </c>
      <c r="C21" s="21">
        <f>C20-C74</f>
        <v>-77495.99999999953</v>
      </c>
      <c r="D21" s="21">
        <f>D20-D74</f>
        <v>-7688.700000000419</v>
      </c>
      <c r="E21" s="18">
        <f t="shared" si="0"/>
        <v>9.921415298854736</v>
      </c>
      <c r="F21" s="27">
        <f>F20-F74</f>
        <v>-3205.8000000000466</v>
      </c>
      <c r="G21" s="49">
        <f t="shared" si="1"/>
        <v>239.83717012915054</v>
      </c>
    </row>
    <row r="22" spans="1:7" ht="18">
      <c r="A22" s="22"/>
      <c r="B22" s="23" t="s">
        <v>22</v>
      </c>
      <c r="C22" s="17"/>
      <c r="D22" s="17"/>
      <c r="E22" s="34"/>
      <c r="F22" s="17"/>
      <c r="G22" s="48"/>
    </row>
    <row r="23" spans="1:7" ht="17.25">
      <c r="A23" s="24" t="s">
        <v>24</v>
      </c>
      <c r="B23" s="25" t="s">
        <v>36</v>
      </c>
      <c r="C23" s="26">
        <f>C24+C25+C26+C27+C28+C29+C30+C31</f>
        <v>100680.8</v>
      </c>
      <c r="D23" s="26">
        <f>D24+D25+D26+D27+D28+D29+D30+D31</f>
        <v>72164.7</v>
      </c>
      <c r="E23" s="18">
        <f t="shared" si="0"/>
        <v>71.67672485717237</v>
      </c>
      <c r="F23" s="27">
        <f>F24+F25+F26+F27+F28+F29+F30+F31</f>
        <v>62564.7</v>
      </c>
      <c r="G23" s="49">
        <f t="shared" si="1"/>
        <v>115.3441157713535</v>
      </c>
    </row>
    <row r="24" spans="1:7" ht="54">
      <c r="A24" s="28">
        <v>102</v>
      </c>
      <c r="B24" s="29" t="s">
        <v>23</v>
      </c>
      <c r="C24" s="30">
        <v>2667.6</v>
      </c>
      <c r="D24" s="30">
        <v>2133.6</v>
      </c>
      <c r="E24" s="34">
        <f t="shared" si="0"/>
        <v>79.98200629779578</v>
      </c>
      <c r="F24" s="30">
        <v>1919.4</v>
      </c>
      <c r="G24" s="48">
        <f t="shared" si="1"/>
        <v>111.15973741794309</v>
      </c>
    </row>
    <row r="25" spans="1:7" ht="54">
      <c r="A25" s="31">
        <v>103</v>
      </c>
      <c r="B25" s="32" t="s">
        <v>32</v>
      </c>
      <c r="C25" s="33">
        <v>2898</v>
      </c>
      <c r="D25" s="33">
        <v>2357.1</v>
      </c>
      <c r="E25" s="34">
        <f t="shared" si="0"/>
        <v>81.33540372670807</v>
      </c>
      <c r="F25" s="33">
        <v>1805</v>
      </c>
      <c r="G25" s="48">
        <f t="shared" si="1"/>
        <v>130.58725761772854</v>
      </c>
    </row>
    <row r="26" spans="1:7" ht="54">
      <c r="A26" s="31">
        <v>104</v>
      </c>
      <c r="B26" s="32" t="s">
        <v>23</v>
      </c>
      <c r="C26" s="33">
        <v>59375.3</v>
      </c>
      <c r="D26" s="33">
        <v>44274</v>
      </c>
      <c r="E26" s="34">
        <f t="shared" si="0"/>
        <v>74.56636008575957</v>
      </c>
      <c r="F26" s="33">
        <v>40804.2</v>
      </c>
      <c r="G26" s="48">
        <f t="shared" si="1"/>
        <v>108.50353640066463</v>
      </c>
    </row>
    <row r="27" spans="1:7" ht="18">
      <c r="A27" s="31">
        <v>105</v>
      </c>
      <c r="B27" s="32" t="s">
        <v>58</v>
      </c>
      <c r="C27" s="33">
        <v>1.1</v>
      </c>
      <c r="D27" s="33">
        <v>0</v>
      </c>
      <c r="E27" s="34">
        <f t="shared" si="0"/>
        <v>0</v>
      </c>
      <c r="F27" s="33">
        <v>22.7</v>
      </c>
      <c r="G27" s="48">
        <v>0</v>
      </c>
    </row>
    <row r="28" spans="1:7" ht="54">
      <c r="A28" s="31">
        <v>106</v>
      </c>
      <c r="B28" s="32" t="s">
        <v>61</v>
      </c>
      <c r="C28" s="33">
        <v>15274.5</v>
      </c>
      <c r="D28" s="33">
        <v>11437.8</v>
      </c>
      <c r="E28" s="34">
        <f t="shared" si="0"/>
        <v>74.88166552096631</v>
      </c>
      <c r="F28" s="33">
        <v>10975.2</v>
      </c>
      <c r="G28" s="48">
        <f t="shared" si="1"/>
        <v>104.21495735840804</v>
      </c>
    </row>
    <row r="29" spans="1:7" ht="24.75" customHeight="1">
      <c r="A29" s="28">
        <v>107</v>
      </c>
      <c r="B29" s="29" t="s">
        <v>80</v>
      </c>
      <c r="C29" s="30">
        <v>6397</v>
      </c>
      <c r="D29" s="30">
        <v>6397</v>
      </c>
      <c r="E29" s="34">
        <f t="shared" si="0"/>
        <v>100</v>
      </c>
      <c r="F29" s="30">
        <v>1624.6</v>
      </c>
      <c r="G29" s="48">
        <f t="shared" si="1"/>
        <v>393.75846362181466</v>
      </c>
    </row>
    <row r="30" spans="1:7" ht="19.5" customHeight="1">
      <c r="A30" s="28">
        <v>111</v>
      </c>
      <c r="B30" s="29" t="s">
        <v>21</v>
      </c>
      <c r="C30" s="30">
        <v>5246.2</v>
      </c>
      <c r="D30" s="30">
        <v>0</v>
      </c>
      <c r="E30" s="34">
        <f t="shared" si="0"/>
        <v>0</v>
      </c>
      <c r="F30" s="30">
        <v>0</v>
      </c>
      <c r="G30" s="48">
        <v>0</v>
      </c>
    </row>
    <row r="31" spans="1:7" ht="20.25" customHeight="1">
      <c r="A31" s="28">
        <v>113</v>
      </c>
      <c r="B31" s="29" t="s">
        <v>79</v>
      </c>
      <c r="C31" s="30">
        <v>8821.1</v>
      </c>
      <c r="D31" s="35">
        <v>5565.2</v>
      </c>
      <c r="E31" s="34">
        <f t="shared" si="0"/>
        <v>63.089637346816154</v>
      </c>
      <c r="F31" s="30">
        <v>5413.6</v>
      </c>
      <c r="G31" s="48">
        <f t="shared" si="1"/>
        <v>102.8003546623319</v>
      </c>
    </row>
    <row r="32" spans="1:7" ht="43.5" customHeight="1">
      <c r="A32" s="24">
        <v>300</v>
      </c>
      <c r="B32" s="25" t="s">
        <v>40</v>
      </c>
      <c r="C32" s="27">
        <f>C33+C34+C35</f>
        <v>12776.3</v>
      </c>
      <c r="D32" s="27">
        <f>D33+D34+D35</f>
        <v>7607.8</v>
      </c>
      <c r="E32" s="18">
        <f t="shared" si="0"/>
        <v>59.546190994262815</v>
      </c>
      <c r="F32" s="27">
        <f>F33+F34+F35</f>
        <v>13976.8</v>
      </c>
      <c r="G32" s="49">
        <f t="shared" si="1"/>
        <v>54.43162955755252</v>
      </c>
    </row>
    <row r="33" spans="1:7" ht="21" customHeight="1">
      <c r="A33" s="28">
        <v>304</v>
      </c>
      <c r="B33" s="29" t="s">
        <v>62</v>
      </c>
      <c r="C33" s="30">
        <v>1737</v>
      </c>
      <c r="D33" s="30">
        <v>1155</v>
      </c>
      <c r="E33" s="34">
        <f t="shared" si="0"/>
        <v>66.49395509499136</v>
      </c>
      <c r="F33" s="30">
        <v>1379</v>
      </c>
      <c r="G33" s="48">
        <f t="shared" si="1"/>
        <v>83.75634517766497</v>
      </c>
    </row>
    <row r="34" spans="1:7" ht="57" customHeight="1">
      <c r="A34" s="28">
        <v>310</v>
      </c>
      <c r="B34" s="29" t="s">
        <v>65</v>
      </c>
      <c r="C34" s="30">
        <v>8729.3</v>
      </c>
      <c r="D34" s="30">
        <v>4710.6</v>
      </c>
      <c r="E34" s="34">
        <f t="shared" si="0"/>
        <v>53.963089823926325</v>
      </c>
      <c r="F34" s="30">
        <v>12160.4</v>
      </c>
      <c r="G34" s="48">
        <f t="shared" si="1"/>
        <v>38.73721259169107</v>
      </c>
    </row>
    <row r="35" spans="1:7" ht="45" customHeight="1">
      <c r="A35" s="28">
        <v>314</v>
      </c>
      <c r="B35" s="29" t="s">
        <v>81</v>
      </c>
      <c r="C35" s="30">
        <v>2310</v>
      </c>
      <c r="D35" s="30">
        <v>1742.2</v>
      </c>
      <c r="E35" s="34">
        <f t="shared" si="0"/>
        <v>75.41991341991341</v>
      </c>
      <c r="F35" s="30">
        <v>437.4</v>
      </c>
      <c r="G35" s="48">
        <f t="shared" si="1"/>
        <v>398.3081847279378</v>
      </c>
    </row>
    <row r="36" spans="1:7" ht="17.25">
      <c r="A36" s="24">
        <v>400</v>
      </c>
      <c r="B36" s="25" t="s">
        <v>39</v>
      </c>
      <c r="C36" s="26">
        <f>C37+C38+C39+C40</f>
        <v>438659.2</v>
      </c>
      <c r="D36" s="26">
        <f>D37+D38+D39+D40</f>
        <v>275959.9</v>
      </c>
      <c r="E36" s="18">
        <f t="shared" si="0"/>
        <v>62.90986259948498</v>
      </c>
      <c r="F36" s="27">
        <f>F37+F38+F39+F40</f>
        <v>219759.7</v>
      </c>
      <c r="G36" s="49">
        <f t="shared" si="1"/>
        <v>125.57347866783584</v>
      </c>
    </row>
    <row r="37" spans="1:7" ht="18">
      <c r="A37" s="28">
        <v>405</v>
      </c>
      <c r="B37" s="29" t="s">
        <v>33</v>
      </c>
      <c r="C37" s="30">
        <v>667.8</v>
      </c>
      <c r="D37" s="30">
        <v>293.6</v>
      </c>
      <c r="E37" s="34">
        <f t="shared" si="0"/>
        <v>43.96525905959869</v>
      </c>
      <c r="F37" s="30">
        <v>328.4</v>
      </c>
      <c r="G37" s="48">
        <v>0</v>
      </c>
    </row>
    <row r="38" spans="1:7" ht="18.75" customHeight="1">
      <c r="A38" s="28">
        <v>408</v>
      </c>
      <c r="B38" s="29" t="s">
        <v>12</v>
      </c>
      <c r="C38" s="30">
        <v>19169.2</v>
      </c>
      <c r="D38" s="30">
        <v>13499.9</v>
      </c>
      <c r="E38" s="34">
        <f t="shared" si="0"/>
        <v>70.42495252801369</v>
      </c>
      <c r="F38" s="30">
        <v>14295.5</v>
      </c>
      <c r="G38" s="48">
        <f t="shared" si="1"/>
        <v>94.43461229058096</v>
      </c>
    </row>
    <row r="39" spans="1:7" ht="18">
      <c r="A39" s="28">
        <v>409</v>
      </c>
      <c r="B39" s="29" t="s">
        <v>29</v>
      </c>
      <c r="C39" s="30">
        <v>337238</v>
      </c>
      <c r="D39" s="30">
        <v>206823</v>
      </c>
      <c r="E39" s="34">
        <f t="shared" si="0"/>
        <v>61.32849797472409</v>
      </c>
      <c r="F39" s="30">
        <v>151151.7</v>
      </c>
      <c r="G39" s="48">
        <f t="shared" si="1"/>
        <v>136.83140844595195</v>
      </c>
    </row>
    <row r="40" spans="1:7" ht="18">
      <c r="A40" s="28">
        <v>412</v>
      </c>
      <c r="B40" s="29" t="s">
        <v>50</v>
      </c>
      <c r="C40" s="30">
        <v>81584.2</v>
      </c>
      <c r="D40" s="30">
        <v>55343.4</v>
      </c>
      <c r="E40" s="34">
        <f t="shared" si="0"/>
        <v>67.83592901566725</v>
      </c>
      <c r="F40" s="30">
        <v>53984.1</v>
      </c>
      <c r="G40" s="48">
        <f t="shared" si="1"/>
        <v>102.51796362262222</v>
      </c>
    </row>
    <row r="41" spans="1:7" ht="26.25" customHeight="1">
      <c r="A41" s="24">
        <v>500</v>
      </c>
      <c r="B41" s="25" t="s">
        <v>41</v>
      </c>
      <c r="C41" s="26">
        <f>C42+C44+C43</f>
        <v>96042.8</v>
      </c>
      <c r="D41" s="26">
        <f>D42+D44+D43</f>
        <v>79401.40000000001</v>
      </c>
      <c r="E41" s="18">
        <f t="shared" si="0"/>
        <v>82.67293331722941</v>
      </c>
      <c r="F41" s="27">
        <f>F42+F43+F44</f>
        <v>79514.7</v>
      </c>
      <c r="G41" s="49">
        <f t="shared" si="1"/>
        <v>99.85751062382178</v>
      </c>
    </row>
    <row r="42" spans="1:7" ht="18">
      <c r="A42" s="28">
        <v>501</v>
      </c>
      <c r="B42" s="29" t="s">
        <v>38</v>
      </c>
      <c r="C42" s="30">
        <v>1836.3</v>
      </c>
      <c r="D42" s="30">
        <v>1783</v>
      </c>
      <c r="E42" s="34">
        <f t="shared" si="0"/>
        <v>97.09742416816425</v>
      </c>
      <c r="F42" s="30">
        <v>17308.8</v>
      </c>
      <c r="G42" s="48">
        <v>0</v>
      </c>
    </row>
    <row r="43" spans="1:7" ht="18">
      <c r="A43" s="28">
        <v>502</v>
      </c>
      <c r="B43" s="29" t="s">
        <v>51</v>
      </c>
      <c r="C43" s="30">
        <v>3045.3</v>
      </c>
      <c r="D43" s="30">
        <v>927.3</v>
      </c>
      <c r="E43" s="34">
        <v>0</v>
      </c>
      <c r="F43" s="30">
        <v>3152.2</v>
      </c>
      <c r="G43" s="48">
        <f t="shared" si="1"/>
        <v>29.41754964786498</v>
      </c>
    </row>
    <row r="44" spans="1:21" ht="18">
      <c r="A44" s="28">
        <v>503</v>
      </c>
      <c r="B44" s="29" t="s">
        <v>34</v>
      </c>
      <c r="C44" s="30">
        <v>91161.2</v>
      </c>
      <c r="D44" s="30">
        <v>76691.1</v>
      </c>
      <c r="E44" s="34">
        <f t="shared" si="0"/>
        <v>84.12690925525335</v>
      </c>
      <c r="F44" s="30">
        <v>59053.7</v>
      </c>
      <c r="G44" s="48">
        <f t="shared" si="1"/>
        <v>129.866714532705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5"/>
      <c r="S44" s="15"/>
      <c r="T44" s="15"/>
      <c r="U44" s="15"/>
    </row>
    <row r="45" spans="1:21" ht="17.25">
      <c r="A45" s="24">
        <v>600</v>
      </c>
      <c r="B45" s="25" t="s">
        <v>53</v>
      </c>
      <c r="C45" s="27">
        <f>C46+C47</f>
        <v>2145.8</v>
      </c>
      <c r="D45" s="27">
        <f>D46+D47</f>
        <v>424.2</v>
      </c>
      <c r="E45" s="18">
        <f t="shared" si="0"/>
        <v>19.768850778264515</v>
      </c>
      <c r="F45" s="27">
        <f>F46+F47</f>
        <v>412.1</v>
      </c>
      <c r="G45" s="49">
        <f t="shared" si="1"/>
        <v>102.93618053870419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5"/>
      <c r="S45" s="15"/>
      <c r="T45" s="15"/>
      <c r="U45" s="15"/>
    </row>
    <row r="46" spans="1:21" ht="36">
      <c r="A46" s="28">
        <v>603</v>
      </c>
      <c r="B46" s="29" t="s">
        <v>96</v>
      </c>
      <c r="C46" s="30">
        <v>1567.8</v>
      </c>
      <c r="D46" s="30">
        <v>0</v>
      </c>
      <c r="E46" s="34">
        <f t="shared" si="0"/>
        <v>0</v>
      </c>
      <c r="F46" s="30">
        <v>0</v>
      </c>
      <c r="G46" s="48">
        <v>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  <c r="S46" s="15"/>
      <c r="T46" s="15"/>
      <c r="U46" s="15"/>
    </row>
    <row r="47" spans="1:21" ht="36">
      <c r="A47" s="28">
        <v>605</v>
      </c>
      <c r="B47" s="29" t="s">
        <v>54</v>
      </c>
      <c r="C47" s="30">
        <v>578</v>
      </c>
      <c r="D47" s="30">
        <v>424.2</v>
      </c>
      <c r="E47" s="34">
        <f t="shared" si="0"/>
        <v>73.39100346020761</v>
      </c>
      <c r="F47" s="30">
        <v>412.1</v>
      </c>
      <c r="G47" s="48">
        <f t="shared" si="1"/>
        <v>102.93618053870419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  <c r="S47" s="15"/>
      <c r="T47" s="15"/>
      <c r="U47" s="15"/>
    </row>
    <row r="48" spans="1:7" ht="38.25" customHeight="1">
      <c r="A48" s="24">
        <v>700</v>
      </c>
      <c r="B48" s="25" t="s">
        <v>42</v>
      </c>
      <c r="C48" s="26">
        <f>C49+C50+C51+C52+C53+C54</f>
        <v>1033149.3999999999</v>
      </c>
      <c r="D48" s="26">
        <f>D49+D50+D52+D53+D54+D51</f>
        <v>729774.2000000001</v>
      </c>
      <c r="E48" s="18">
        <f t="shared" si="0"/>
        <v>70.63588286456927</v>
      </c>
      <c r="F48" s="27">
        <f>F49+F50+F51+F52+F53+F54</f>
        <v>742338.2000000001</v>
      </c>
      <c r="G48" s="49">
        <f t="shared" si="1"/>
        <v>98.30750997321705</v>
      </c>
    </row>
    <row r="49" spans="1:7" ht="18">
      <c r="A49" s="28">
        <v>701</v>
      </c>
      <c r="B49" s="29" t="s">
        <v>13</v>
      </c>
      <c r="C49" s="30">
        <v>197584.1</v>
      </c>
      <c r="D49" s="30">
        <v>142159.7</v>
      </c>
      <c r="E49" s="34">
        <f t="shared" si="0"/>
        <v>71.94895743129128</v>
      </c>
      <c r="F49" s="30">
        <v>128605.9</v>
      </c>
      <c r="G49" s="48">
        <f t="shared" si="1"/>
        <v>110.53901881639958</v>
      </c>
    </row>
    <row r="50" spans="1:7" ht="18">
      <c r="A50" s="28">
        <v>702</v>
      </c>
      <c r="B50" s="29" t="s">
        <v>14</v>
      </c>
      <c r="C50" s="30">
        <v>642044.7</v>
      </c>
      <c r="D50" s="30">
        <v>456751.7</v>
      </c>
      <c r="E50" s="34">
        <f t="shared" si="0"/>
        <v>71.14017139305099</v>
      </c>
      <c r="F50" s="30">
        <v>489029.1</v>
      </c>
      <c r="G50" s="48">
        <f t="shared" si="1"/>
        <v>93.39969748221529</v>
      </c>
    </row>
    <row r="51" spans="1:7" ht="18">
      <c r="A51" s="28">
        <v>703</v>
      </c>
      <c r="B51" s="29" t="s">
        <v>59</v>
      </c>
      <c r="C51" s="30">
        <v>110262.4</v>
      </c>
      <c r="D51" s="30">
        <v>72503.8</v>
      </c>
      <c r="E51" s="34">
        <f t="shared" si="0"/>
        <v>65.7556882491221</v>
      </c>
      <c r="F51" s="30">
        <v>69539.5</v>
      </c>
      <c r="G51" s="48">
        <f t="shared" si="1"/>
        <v>104.26275713802946</v>
      </c>
    </row>
    <row r="52" spans="1:7" ht="18">
      <c r="A52" s="28">
        <v>705</v>
      </c>
      <c r="B52" s="29" t="s">
        <v>15</v>
      </c>
      <c r="C52" s="30">
        <v>283</v>
      </c>
      <c r="D52" s="30">
        <v>164.5</v>
      </c>
      <c r="E52" s="34">
        <f t="shared" si="0"/>
        <v>58.12720848056537</v>
      </c>
      <c r="F52" s="30">
        <v>179.5</v>
      </c>
      <c r="G52" s="48">
        <f t="shared" si="1"/>
        <v>91.64345403899722</v>
      </c>
    </row>
    <row r="53" spans="1:7" ht="18">
      <c r="A53" s="28">
        <v>707</v>
      </c>
      <c r="B53" s="29" t="s">
        <v>30</v>
      </c>
      <c r="C53" s="30">
        <v>6520.6</v>
      </c>
      <c r="D53" s="30">
        <v>4231.1</v>
      </c>
      <c r="E53" s="34">
        <f t="shared" si="0"/>
        <v>64.88820047234917</v>
      </c>
      <c r="F53" s="30">
        <v>15291.9</v>
      </c>
      <c r="G53" s="48">
        <f t="shared" si="1"/>
        <v>27.6688966053924</v>
      </c>
    </row>
    <row r="54" spans="1:7" ht="18">
      <c r="A54" s="28">
        <v>709</v>
      </c>
      <c r="B54" s="29" t="s">
        <v>16</v>
      </c>
      <c r="C54" s="30">
        <v>76454.6</v>
      </c>
      <c r="D54" s="30">
        <v>53963.4</v>
      </c>
      <c r="E54" s="34">
        <f t="shared" si="0"/>
        <v>70.58228020289164</v>
      </c>
      <c r="F54" s="30">
        <v>39692.3</v>
      </c>
      <c r="G54" s="48">
        <f t="shared" si="1"/>
        <v>135.9543286733195</v>
      </c>
    </row>
    <row r="55" spans="1:7" ht="30.75" customHeight="1">
      <c r="A55" s="24">
        <v>800</v>
      </c>
      <c r="B55" s="25" t="s">
        <v>56</v>
      </c>
      <c r="C55" s="26">
        <f>C56+C57</f>
        <v>204012.09999999998</v>
      </c>
      <c r="D55" s="26">
        <f>D56+D57</f>
        <v>135337.6</v>
      </c>
      <c r="E55" s="18">
        <f t="shared" si="0"/>
        <v>66.33802602884829</v>
      </c>
      <c r="F55" s="27">
        <f>F56+F57+F58+F59</f>
        <v>150836.3</v>
      </c>
      <c r="G55" s="49">
        <f t="shared" si="1"/>
        <v>89.72482088197603</v>
      </c>
    </row>
    <row r="56" spans="1:7" ht="18">
      <c r="A56" s="28">
        <v>801</v>
      </c>
      <c r="B56" s="29" t="s">
        <v>56</v>
      </c>
      <c r="C56" s="30">
        <v>164069.3</v>
      </c>
      <c r="D56" s="30">
        <v>107747.6</v>
      </c>
      <c r="E56" s="34">
        <f t="shared" si="0"/>
        <v>65.6720056707745</v>
      </c>
      <c r="F56" s="30">
        <v>123360.4</v>
      </c>
      <c r="G56" s="48">
        <f t="shared" si="1"/>
        <v>87.34375050664558</v>
      </c>
    </row>
    <row r="57" spans="1:7" ht="18">
      <c r="A57" s="28">
        <v>804</v>
      </c>
      <c r="B57" s="29" t="s">
        <v>57</v>
      </c>
      <c r="C57" s="30">
        <v>39942.8</v>
      </c>
      <c r="D57" s="30">
        <v>27590</v>
      </c>
      <c r="E57" s="34">
        <f t="shared" si="0"/>
        <v>69.07377549896351</v>
      </c>
      <c r="F57" s="30">
        <v>27475.9</v>
      </c>
      <c r="G57" s="48">
        <f t="shared" si="1"/>
        <v>100.41527302108393</v>
      </c>
    </row>
    <row r="58" spans="1:7" ht="17.25">
      <c r="A58" s="24">
        <v>900</v>
      </c>
      <c r="B58" s="25" t="s">
        <v>66</v>
      </c>
      <c r="C58" s="27">
        <f>C59</f>
        <v>0</v>
      </c>
      <c r="D58" s="27">
        <f>D59</f>
        <v>0</v>
      </c>
      <c r="E58" s="18">
        <v>0</v>
      </c>
      <c r="F58" s="27">
        <v>0</v>
      </c>
      <c r="G58" s="49">
        <v>0</v>
      </c>
    </row>
    <row r="59" spans="1:7" ht="18">
      <c r="A59" s="28">
        <v>909</v>
      </c>
      <c r="B59" s="29" t="s">
        <v>67</v>
      </c>
      <c r="C59" s="30">
        <v>0</v>
      </c>
      <c r="D59" s="30">
        <v>0</v>
      </c>
      <c r="E59" s="34">
        <v>0</v>
      </c>
      <c r="F59" s="30">
        <v>0</v>
      </c>
      <c r="G59" s="48">
        <v>0</v>
      </c>
    </row>
    <row r="60" spans="1:7" ht="34.5" customHeight="1">
      <c r="A60" s="24">
        <v>1000</v>
      </c>
      <c r="B60" s="25" t="s">
        <v>43</v>
      </c>
      <c r="C60" s="26">
        <f>C61+C62+C63+C64+C65</f>
        <v>369790</v>
      </c>
      <c r="D60" s="26">
        <f>D61+D62+D63+D64+D65</f>
        <v>259313.69999999998</v>
      </c>
      <c r="E60" s="18">
        <f t="shared" si="0"/>
        <v>70.12458422347818</v>
      </c>
      <c r="F60" s="27">
        <f>F61+F62+F63+F64+F65</f>
        <v>270020.7</v>
      </c>
      <c r="G60" s="49">
        <f t="shared" si="1"/>
        <v>96.03474844706349</v>
      </c>
    </row>
    <row r="61" spans="1:7" ht="18">
      <c r="A61" s="28">
        <v>1001</v>
      </c>
      <c r="B61" s="29" t="s">
        <v>18</v>
      </c>
      <c r="C61" s="30">
        <v>9100</v>
      </c>
      <c r="D61" s="30">
        <v>6041.9</v>
      </c>
      <c r="E61" s="34">
        <f t="shared" si="0"/>
        <v>66.3945054945055</v>
      </c>
      <c r="F61" s="30">
        <v>6048.1</v>
      </c>
      <c r="G61" s="48">
        <f t="shared" si="1"/>
        <v>99.89748846745258</v>
      </c>
    </row>
    <row r="62" spans="1:7" ht="18">
      <c r="A62" s="28">
        <v>1002</v>
      </c>
      <c r="B62" s="29" t="s">
        <v>19</v>
      </c>
      <c r="C62" s="30">
        <v>112377.8</v>
      </c>
      <c r="D62" s="30">
        <v>80798.5</v>
      </c>
      <c r="E62" s="34">
        <f t="shared" si="0"/>
        <v>71.89898716650441</v>
      </c>
      <c r="F62" s="30">
        <v>75676.5</v>
      </c>
      <c r="G62" s="48">
        <f t="shared" si="1"/>
        <v>106.76828341691278</v>
      </c>
    </row>
    <row r="63" spans="1:7" ht="18">
      <c r="A63" s="28">
        <v>1003</v>
      </c>
      <c r="B63" s="29" t="s">
        <v>37</v>
      </c>
      <c r="C63" s="30">
        <v>173041.5</v>
      </c>
      <c r="D63" s="36">
        <v>115823.2</v>
      </c>
      <c r="E63" s="34">
        <f t="shared" si="0"/>
        <v>66.93377022275003</v>
      </c>
      <c r="F63" s="30">
        <v>129493.2</v>
      </c>
      <c r="G63" s="48">
        <f t="shared" si="1"/>
        <v>89.44346112382735</v>
      </c>
    </row>
    <row r="64" spans="1:7" ht="18">
      <c r="A64" s="28">
        <v>1004</v>
      </c>
      <c r="B64" s="29" t="s">
        <v>98</v>
      </c>
      <c r="C64" s="30">
        <v>58386.5</v>
      </c>
      <c r="D64" s="30">
        <v>44817.9</v>
      </c>
      <c r="E64" s="34">
        <f t="shared" si="0"/>
        <v>76.76072379745318</v>
      </c>
      <c r="F64" s="30">
        <v>46584.2</v>
      </c>
      <c r="G64" s="48">
        <f t="shared" si="1"/>
        <v>96.20837107860606</v>
      </c>
    </row>
    <row r="65" spans="1:7" ht="18">
      <c r="A65" s="28">
        <v>1006</v>
      </c>
      <c r="B65" s="29" t="s">
        <v>20</v>
      </c>
      <c r="C65" s="30">
        <v>16884.2</v>
      </c>
      <c r="D65" s="30">
        <v>11832.2</v>
      </c>
      <c r="E65" s="34">
        <f t="shared" si="0"/>
        <v>70.07853496168015</v>
      </c>
      <c r="F65" s="30">
        <v>12218.7</v>
      </c>
      <c r="G65" s="48">
        <f t="shared" si="1"/>
        <v>96.8368157005246</v>
      </c>
    </row>
    <row r="66" spans="1:7" ht="39" customHeight="1">
      <c r="A66" s="24">
        <v>1100</v>
      </c>
      <c r="B66" s="25" t="s">
        <v>46</v>
      </c>
      <c r="C66" s="27">
        <f>C67+C68+C69</f>
        <v>48304.8</v>
      </c>
      <c r="D66" s="27">
        <f>D67+D68+D69</f>
        <v>34068.5</v>
      </c>
      <c r="E66" s="18">
        <f t="shared" si="0"/>
        <v>70.52818767493085</v>
      </c>
      <c r="F66" s="27">
        <f>F67+F68+F69</f>
        <v>27936.2</v>
      </c>
      <c r="G66" s="49">
        <f t="shared" si="1"/>
        <v>121.95108855177152</v>
      </c>
    </row>
    <row r="67" spans="1:7" ht="39" customHeight="1">
      <c r="A67" s="28">
        <v>1101</v>
      </c>
      <c r="B67" s="29" t="s">
        <v>104</v>
      </c>
      <c r="C67" s="30">
        <v>0</v>
      </c>
      <c r="D67" s="30">
        <v>0</v>
      </c>
      <c r="E67" s="34">
        <v>0</v>
      </c>
      <c r="F67" s="30">
        <v>325.2</v>
      </c>
      <c r="G67" s="48">
        <f t="shared" si="1"/>
        <v>0</v>
      </c>
    </row>
    <row r="68" spans="1:7" ht="18">
      <c r="A68" s="28">
        <v>1102</v>
      </c>
      <c r="B68" s="29" t="s">
        <v>47</v>
      </c>
      <c r="C68" s="30">
        <v>48304.8</v>
      </c>
      <c r="D68" s="30">
        <v>34068.5</v>
      </c>
      <c r="E68" s="34">
        <f t="shared" si="0"/>
        <v>70.52818767493085</v>
      </c>
      <c r="F68" s="30">
        <v>26445.6</v>
      </c>
      <c r="G68" s="48">
        <f t="shared" si="1"/>
        <v>128.82483286444625</v>
      </c>
    </row>
    <row r="69" spans="1:7" ht="36">
      <c r="A69" s="28">
        <v>1105</v>
      </c>
      <c r="B69" s="29" t="s">
        <v>55</v>
      </c>
      <c r="C69" s="30">
        <v>0</v>
      </c>
      <c r="D69" s="30">
        <v>0</v>
      </c>
      <c r="E69" s="34">
        <v>0</v>
      </c>
      <c r="F69" s="30">
        <v>1165.4</v>
      </c>
      <c r="G69" s="48">
        <f t="shared" si="1"/>
        <v>0</v>
      </c>
    </row>
    <row r="70" spans="1:7" ht="38.25" customHeight="1">
      <c r="A70" s="24">
        <v>1200</v>
      </c>
      <c r="B70" s="25" t="s">
        <v>48</v>
      </c>
      <c r="C70" s="27">
        <f>C71+C72</f>
        <v>6285.3</v>
      </c>
      <c r="D70" s="27">
        <f>D71+D72</f>
        <v>4337.2</v>
      </c>
      <c r="E70" s="18">
        <f>D70/C70*100</f>
        <v>69.00545717785944</v>
      </c>
      <c r="F70" s="27">
        <f>F71+F72</f>
        <v>4052.3</v>
      </c>
      <c r="G70" s="49">
        <f>D70/F70*100</f>
        <v>107.03057522888236</v>
      </c>
    </row>
    <row r="71" spans="1:7" ht="18">
      <c r="A71" s="28">
        <v>1201</v>
      </c>
      <c r="B71" s="29" t="s">
        <v>17</v>
      </c>
      <c r="C71" s="30">
        <v>5085.3</v>
      </c>
      <c r="D71" s="30">
        <v>3437.2</v>
      </c>
      <c r="E71" s="34">
        <f>D71/C71*100</f>
        <v>67.59089925864747</v>
      </c>
      <c r="F71" s="30">
        <v>3377.3</v>
      </c>
      <c r="G71" s="48">
        <f>D71/F71*100</f>
        <v>101.77360613507831</v>
      </c>
    </row>
    <row r="72" spans="1:7" ht="18">
      <c r="A72" s="28">
        <v>1202</v>
      </c>
      <c r="B72" s="29" t="s">
        <v>75</v>
      </c>
      <c r="C72" s="30">
        <v>1200</v>
      </c>
      <c r="D72" s="30">
        <v>900</v>
      </c>
      <c r="E72" s="34">
        <f>D72/C72*100</f>
        <v>75</v>
      </c>
      <c r="F72" s="30">
        <v>675</v>
      </c>
      <c r="G72" s="48">
        <f>D72/F72*100</f>
        <v>133.33333333333331</v>
      </c>
    </row>
    <row r="73" spans="1:7" ht="17.25">
      <c r="A73" s="24">
        <v>1400</v>
      </c>
      <c r="B73" s="25" t="s">
        <v>44</v>
      </c>
      <c r="C73" s="27">
        <v>84375.5</v>
      </c>
      <c r="D73" s="27">
        <v>64069.6</v>
      </c>
      <c r="E73" s="18">
        <f>D73/C73*100</f>
        <v>75.93389076212883</v>
      </c>
      <c r="F73" s="27">
        <v>58328</v>
      </c>
      <c r="G73" s="49">
        <f>D73/F73*100</f>
        <v>109.84364284734605</v>
      </c>
    </row>
    <row r="74" spans="1:7" ht="17.25">
      <c r="A74" s="24"/>
      <c r="B74" s="25" t="s">
        <v>35</v>
      </c>
      <c r="C74" s="26">
        <f>C23+C32+C36+C41+C45+C48+C55+C58+C60+C66+C70+C73</f>
        <v>2396221.9999999995</v>
      </c>
      <c r="D74" s="26">
        <f>D23+D32+D36+D41+D45+D48+D55+D58+D60+D66+D70+D73</f>
        <v>1662458.8000000003</v>
      </c>
      <c r="E74" s="18">
        <f>D74/C74*100</f>
        <v>69.37832972070203</v>
      </c>
      <c r="F74" s="26">
        <f>F23+F32+F36+F41+F45+F48+F55+F58+F60+F66+F70+F73</f>
        <v>1629739.7000000002</v>
      </c>
      <c r="G74" s="49">
        <f>D74/F74*100</f>
        <v>102.00762735300613</v>
      </c>
    </row>
    <row r="75" spans="1:6" ht="15">
      <c r="A75" s="7"/>
      <c r="B75" s="11"/>
      <c r="C75" s="7"/>
      <c r="D75" s="7"/>
      <c r="E75" s="7"/>
      <c r="F75" s="8"/>
    </row>
    <row r="76" spans="1:6" ht="15">
      <c r="A76" s="7"/>
      <c r="B76" s="11"/>
      <c r="C76" s="7"/>
      <c r="D76" s="7"/>
      <c r="E76" s="7"/>
      <c r="F76" s="8"/>
    </row>
    <row r="77" spans="1:6" ht="15">
      <c r="A77" s="9"/>
      <c r="B77" s="10"/>
      <c r="C77" s="7"/>
      <c r="D77" s="7"/>
      <c r="E77" s="7"/>
      <c r="F77" s="8"/>
    </row>
    <row r="79" spans="1:6" ht="22.5">
      <c r="A79" s="56"/>
      <c r="B79" s="56"/>
      <c r="C79" s="56"/>
      <c r="D79" s="56"/>
      <c r="E79" s="56"/>
      <c r="F79" s="56"/>
    </row>
    <row r="97" spans="1:6" ht="15">
      <c r="A97" s="2"/>
      <c r="B97" s="5"/>
      <c r="C97" s="2"/>
      <c r="D97" s="2"/>
      <c r="E97" s="2"/>
      <c r="F97" s="3"/>
    </row>
    <row r="98" spans="1:6" ht="15">
      <c r="A98" s="2"/>
      <c r="B98" s="5"/>
      <c r="C98" s="2"/>
      <c r="D98" s="2"/>
      <c r="E98" s="2"/>
      <c r="F98" s="3"/>
    </row>
    <row r="99" spans="1:6" ht="15">
      <c r="A99" s="1"/>
      <c r="B99" s="4"/>
      <c r="C99" s="2"/>
      <c r="D99" s="2"/>
      <c r="E99" s="2"/>
      <c r="F99" s="3"/>
    </row>
    <row r="100" spans="1:6" ht="15">
      <c r="A100" s="1"/>
      <c r="B100" s="4"/>
      <c r="C100" s="2"/>
      <c r="D100" s="2"/>
      <c r="E100" s="2"/>
      <c r="F100" s="3"/>
    </row>
    <row r="101" spans="1:6" ht="15">
      <c r="A101" s="2"/>
      <c r="B101" s="5"/>
      <c r="C101" s="2"/>
      <c r="D101" s="2"/>
      <c r="E101" s="2"/>
      <c r="F101" s="3"/>
    </row>
    <row r="102" spans="1:6" ht="15">
      <c r="A102" s="2"/>
      <c r="B102" s="5"/>
      <c r="C102" s="2"/>
      <c r="D102" s="2"/>
      <c r="E102" s="2"/>
      <c r="F102" s="3"/>
    </row>
    <row r="103" spans="1:6" ht="15">
      <c r="A103" s="2"/>
      <c r="B103" s="5"/>
      <c r="C103" s="2"/>
      <c r="D103" s="2"/>
      <c r="E103" s="2"/>
      <c r="F103" s="3"/>
    </row>
    <row r="104" spans="1:7" ht="24">
      <c r="A104" s="2"/>
      <c r="B104" s="57"/>
      <c r="C104" s="57"/>
      <c r="D104" s="57"/>
      <c r="E104" s="57"/>
      <c r="F104" s="57"/>
      <c r="G104" s="12"/>
    </row>
  </sheetData>
  <sheetProtection/>
  <mergeCells count="3">
    <mergeCell ref="A79:F79"/>
    <mergeCell ref="B104:F104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33.25390625" style="0" customWidth="1"/>
    <col min="2" max="2" width="16.125" style="0" customWidth="1"/>
    <col min="3" max="3" width="18.00390625" style="0" customWidth="1"/>
    <col min="4" max="4" width="18.75390625" style="0" customWidth="1"/>
    <col min="5" max="5" width="19.875" style="0" customWidth="1"/>
    <col min="6" max="6" width="16.875" style="0" customWidth="1"/>
  </cols>
  <sheetData>
    <row r="2" spans="1:6" ht="12.75">
      <c r="A2" s="59" t="s">
        <v>105</v>
      </c>
      <c r="B2" s="59"/>
      <c r="C2" s="59"/>
      <c r="D2" s="59"/>
      <c r="E2" s="59"/>
      <c r="F2" s="60"/>
    </row>
    <row r="3" spans="1:6" ht="12.75">
      <c r="A3" s="60"/>
      <c r="B3" s="60"/>
      <c r="C3" s="60"/>
      <c r="D3" s="60"/>
      <c r="E3" s="60"/>
      <c r="F3" s="60"/>
    </row>
    <row r="5" spans="1:6" ht="77.25" customHeight="1">
      <c r="A5" s="44" t="s">
        <v>83</v>
      </c>
      <c r="B5" s="50" t="s">
        <v>99</v>
      </c>
      <c r="C5" s="50" t="s">
        <v>100</v>
      </c>
      <c r="D5" s="51" t="s">
        <v>106</v>
      </c>
      <c r="E5" s="52" t="s">
        <v>102</v>
      </c>
      <c r="F5" s="53" t="s">
        <v>97</v>
      </c>
    </row>
    <row r="6" spans="1:6" ht="81" customHeight="1">
      <c r="A6" s="42" t="s">
        <v>84</v>
      </c>
      <c r="B6" s="54">
        <v>12515.7</v>
      </c>
      <c r="C6" s="54">
        <v>7500.4</v>
      </c>
      <c r="D6" s="54">
        <f>C6/B6*100</f>
        <v>59.92793051926779</v>
      </c>
      <c r="E6" s="54">
        <v>13643.9</v>
      </c>
      <c r="F6" s="55">
        <f>C6/E6*100</f>
        <v>54.972551836351776</v>
      </c>
    </row>
    <row r="7" spans="1:6" ht="63" customHeight="1">
      <c r="A7" s="42" t="s">
        <v>85</v>
      </c>
      <c r="B7" s="54">
        <v>1010065.4</v>
      </c>
      <c r="C7" s="54">
        <v>715742.3</v>
      </c>
      <c r="D7" s="54">
        <f aca="true" t="shared" si="0" ref="D7:D17">C7/B7*100</f>
        <v>70.86098583319456</v>
      </c>
      <c r="E7" s="54">
        <v>678537.5</v>
      </c>
      <c r="F7" s="55">
        <f aca="true" t="shared" si="1" ref="F7:F17">C7/E7*100</f>
        <v>105.48308678591825</v>
      </c>
    </row>
    <row r="8" spans="1:6" ht="72.75" customHeight="1">
      <c r="A8" s="42" t="s">
        <v>86</v>
      </c>
      <c r="B8" s="54">
        <v>257781.7</v>
      </c>
      <c r="C8" s="54">
        <v>173370.4</v>
      </c>
      <c r="D8" s="54">
        <f t="shared" si="0"/>
        <v>67.25473530510506</v>
      </c>
      <c r="E8" s="54">
        <v>172081.2</v>
      </c>
      <c r="F8" s="55">
        <f t="shared" si="1"/>
        <v>100.749181200503</v>
      </c>
    </row>
    <row r="9" spans="1:6" ht="63" customHeight="1">
      <c r="A9" s="42" t="s">
        <v>87</v>
      </c>
      <c r="B9" s="54">
        <v>300193.2</v>
      </c>
      <c r="C9" s="54">
        <v>200999</v>
      </c>
      <c r="D9" s="54">
        <f t="shared" si="0"/>
        <v>66.95654665062366</v>
      </c>
      <c r="E9" s="54">
        <v>208770.5</v>
      </c>
      <c r="F9" s="55">
        <f t="shared" si="1"/>
        <v>96.27749131223041</v>
      </c>
    </row>
    <row r="10" spans="1:6" ht="72.75" customHeight="1">
      <c r="A10" s="42" t="s">
        <v>88</v>
      </c>
      <c r="B10" s="54">
        <v>48278.8</v>
      </c>
      <c r="C10" s="54">
        <v>34042.6</v>
      </c>
      <c r="D10" s="54">
        <f t="shared" si="0"/>
        <v>70.51252309502307</v>
      </c>
      <c r="E10" s="54">
        <v>27611.1</v>
      </c>
      <c r="F10" s="55">
        <f t="shared" si="1"/>
        <v>123.29316832723072</v>
      </c>
    </row>
    <row r="11" spans="1:6" ht="69" customHeight="1">
      <c r="A11" s="42" t="s">
        <v>89</v>
      </c>
      <c r="B11" s="54">
        <v>6725.3</v>
      </c>
      <c r="C11" s="54">
        <v>4728.9</v>
      </c>
      <c r="D11" s="54">
        <f t="shared" si="0"/>
        <v>70.31507888123949</v>
      </c>
      <c r="E11" s="54">
        <v>5620.2</v>
      </c>
      <c r="F11" s="55">
        <f t="shared" si="1"/>
        <v>84.14113376748158</v>
      </c>
    </row>
    <row r="12" spans="1:6" ht="92.25" customHeight="1">
      <c r="A12" s="42" t="s">
        <v>90</v>
      </c>
      <c r="B12" s="54">
        <v>3071</v>
      </c>
      <c r="C12" s="54">
        <v>2906.9</v>
      </c>
      <c r="D12" s="54">
        <f t="shared" si="0"/>
        <v>94.65646369260827</v>
      </c>
      <c r="E12" s="54">
        <v>326.5</v>
      </c>
      <c r="F12" s="55">
        <f t="shared" si="1"/>
        <v>890.3215926493109</v>
      </c>
    </row>
    <row r="13" spans="1:6" ht="75.75" customHeight="1">
      <c r="A13" s="42" t="s">
        <v>91</v>
      </c>
      <c r="B13" s="54">
        <v>94285.9</v>
      </c>
      <c r="C13" s="54">
        <v>74423.8</v>
      </c>
      <c r="D13" s="54">
        <f t="shared" si="0"/>
        <v>78.93417785692242</v>
      </c>
      <c r="E13" s="54">
        <v>169673.4</v>
      </c>
      <c r="F13" s="55">
        <f t="shared" si="1"/>
        <v>43.862974396693886</v>
      </c>
    </row>
    <row r="14" spans="1:6" ht="64.5" customHeight="1">
      <c r="A14" s="42" t="s">
        <v>92</v>
      </c>
      <c r="B14" s="54">
        <v>332197.9</v>
      </c>
      <c r="C14" s="54">
        <v>203590.5</v>
      </c>
      <c r="D14" s="54">
        <f t="shared" si="0"/>
        <v>61.28590818906441</v>
      </c>
      <c r="E14" s="54">
        <v>148325.9</v>
      </c>
      <c r="F14" s="55">
        <f t="shared" si="1"/>
        <v>137.2589008393005</v>
      </c>
    </row>
    <row r="15" spans="1:6" ht="54" customHeight="1">
      <c r="A15" s="42" t="s">
        <v>93</v>
      </c>
      <c r="B15" s="54">
        <v>7931.1</v>
      </c>
      <c r="C15" s="54">
        <v>4950.1</v>
      </c>
      <c r="D15" s="54">
        <f t="shared" si="0"/>
        <v>62.4137887556581</v>
      </c>
      <c r="E15" s="54">
        <v>4791</v>
      </c>
      <c r="F15" s="55">
        <f t="shared" si="1"/>
        <v>103.32080985180548</v>
      </c>
    </row>
    <row r="16" spans="1:6" ht="72" customHeight="1">
      <c r="A16" s="42" t="s">
        <v>94</v>
      </c>
      <c r="B16" s="54">
        <v>283</v>
      </c>
      <c r="C16" s="54">
        <v>164.5</v>
      </c>
      <c r="D16" s="54">
        <f t="shared" si="0"/>
        <v>58.12720848056537</v>
      </c>
      <c r="E16" s="54">
        <v>179.5</v>
      </c>
      <c r="F16" s="55">
        <f t="shared" si="1"/>
        <v>91.64345403899722</v>
      </c>
    </row>
    <row r="17" spans="1:6" ht="72.75" customHeight="1">
      <c r="A17" s="42" t="s">
        <v>95</v>
      </c>
      <c r="B17" s="54">
        <v>37366.5</v>
      </c>
      <c r="C17" s="54">
        <v>36345.9</v>
      </c>
      <c r="D17" s="54">
        <f t="shared" si="0"/>
        <v>97.26867648829834</v>
      </c>
      <c r="E17" s="54">
        <v>12985.8</v>
      </c>
      <c r="F17" s="55">
        <f t="shared" si="1"/>
        <v>279.88957168599546</v>
      </c>
    </row>
    <row r="18" spans="2:5" ht="12.75">
      <c r="B18" s="43"/>
      <c r="C18" s="43"/>
      <c r="D18" s="43"/>
      <c r="E18" s="43"/>
    </row>
  </sheetData>
  <sheetProtection/>
  <mergeCells count="1">
    <mergeCell ref="A2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 Windows</cp:lastModifiedBy>
  <cp:lastPrinted>2023-04-17T12:45:28Z</cp:lastPrinted>
  <dcterms:created xsi:type="dcterms:W3CDTF">2006-06-07T08:11:59Z</dcterms:created>
  <dcterms:modified xsi:type="dcterms:W3CDTF">2023-10-25T11:15:14Z</dcterms:modified>
  <cp:category/>
  <cp:version/>
  <cp:contentType/>
  <cp:contentStatus/>
</cp:coreProperties>
</file>