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1"/>
  </bookViews>
  <sheets>
    <sheet name="1.04.2023г" sheetId="1" r:id="rId1"/>
    <sheet name="исполнение по программам" sheetId="2" r:id="rId2"/>
  </sheets>
  <definedNames>
    <definedName name="_xlnm.Print_Area" localSheetId="0">'1.04.2023г'!$A$1:$G$73</definedName>
  </definedNames>
  <calcPr fullCalcOnLoad="1"/>
</workbook>
</file>

<file path=xl/sharedStrings.xml><?xml version="1.0" encoding="utf-8"?>
<sst xmlns="http://schemas.openxmlformats.org/spreadsheetml/2006/main" count="112" uniqueCount="105">
  <si>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</si>
  <si>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</si>
  <si>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</si>
  <si>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</si>
  <si>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</si>
  <si>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</si>
  <si>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</si>
  <si>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</si>
  <si>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</si>
  <si>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</si>
  <si>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</si>
  <si>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</si>
  <si>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</si>
  <si>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</si>
  <si>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</si>
  <si>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</si>
  <si>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</si>
  <si>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</si>
  <si>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</si>
  <si>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</si>
  <si>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</si>
  <si>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</si>
  <si>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</si>
  <si>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</si>
  <si>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</si>
  <si>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</si>
  <si>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</si>
  <si>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</si>
  <si>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</si>
  <si>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</si>
  <si>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</si>
  <si>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</si>
  <si>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</si>
  <si>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</si>
  <si>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</si>
  <si>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</si>
  <si>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</si>
  <si>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</si>
  <si>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</si>
  <si>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</si>
  <si>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</si>
  <si>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</si>
  <si>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</si>
  <si>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</si>
  <si>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</si>
  <si>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</si>
  <si>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</si>
  <si>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</si>
  <si>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</si>
  <si>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</si>
  <si>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</si>
  <si>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</si>
  <si>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</si>
  <si>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</si>
  <si>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</si>
  <si>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</si>
  <si>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</si>
  <si>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</si>
  <si>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</si>
  <si>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</si>
  <si>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</si>
  <si>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</si>
  <si>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</si>
  <si>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</si>
  <si>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</si>
  <si>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</si>
  <si>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</si>
  <si>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</si>
  <si>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</si>
  <si>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</si>
  <si>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</si>
  <si>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</si>
  <si>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</si>
  <si>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</si>
  <si>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</si>
  <si>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</si>
  <si>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</si>
  <si>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</si>
  <si>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</si>
  <si>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</si>
  <si>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</si>
  <si>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</si>
  <si>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</si>
  <si>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 xml:space="preserve">Наименование программы </t>
  </si>
  <si>
    <t xml:space="preserve">Муниципальная программа Красногвардейского района «Обеспечение безопасности жизнедеятельности населения на территории Красногвардейского района» </t>
  </si>
  <si>
    <t xml:space="preserve">Муниципальная программа Красногвардейского района « Развитие образования Красногвардейского района» </t>
  </si>
  <si>
    <t xml:space="preserve">Муниципальная программа Красногвардейского района «Развитие культуры и искусства Красногвардейского района» </t>
  </si>
  <si>
    <t xml:space="preserve">Муниципальная программа Красногвардейского района «Социальная поддержка граждан в Красногвардейском районе» </t>
  </si>
  <si>
    <t xml:space="preserve">Муниципальная программа Красногвардейского района «Развитие физической культуры и спорта в Красногвардейском районе» </t>
  </si>
  <si>
    <t xml:space="preserve">Муниципальная программа Красногвардейского района «Обеспечение населения Красногвардейского района информацией о деятельности органов муниципальной власти и приоритетах муниципальной политики» </t>
  </si>
  <si>
    <t xml:space="preserve">Муниципальная программа Красногвардейского района «Развитие экономического потенциала и формирование благоприятного предпринимательского климата в Красногвардейском районе» </t>
  </si>
  <si>
    <t xml:space="preserve">Муниципальная программа Красногвардейского района «Обеспечение доступным и комфортным жильём и коммунальными услугами жителей Красногвардейского района» </t>
  </si>
  <si>
    <t xml:space="preserve">Муниципальная программа «Совершенствование и развитие транспортной системы и дорожной сети Красногвардейского района» </t>
  </si>
  <si>
    <t xml:space="preserve">Муниципальная программа Красногвардейского района «Развитие информационного общества в Красногвардейском районе» </t>
  </si>
  <si>
    <t xml:space="preserve">Муниципальная программа Красногвардейского района «Развитие кадровой политики Красногвардейского района» </t>
  </si>
  <si>
    <t xml:space="preserve">Муниципальная программа " Формирование современной городской среды на территории Красногвардейского района " </t>
  </si>
  <si>
    <t>Уточнённый план на 1 апреля 2023 год</t>
  </si>
  <si>
    <t>Охрана объектов растительного и животного мира и среды их обитания</t>
  </si>
  <si>
    <t>Темпы роста к соответствующему периоду прошлого года, %</t>
  </si>
  <si>
    <t>Фактическое исполнение по состоянию на 1 апреля 2023 года</t>
  </si>
  <si>
    <t>Сведения об исполнении районного бюджета Красногвардейского района по разделам и подразделам классификации расходов бюджета за1 квартал 2023 года в сравнении с запланированными значениями на соответствующий финансовый год и с соответствующим периодом прошлого года</t>
  </si>
  <si>
    <t>Фактическое исполнение по состоянию на 1 апреля 2022 года</t>
  </si>
  <si>
    <t>% исполнения годового плана по состоянию на 1 апреля 2023год</t>
  </si>
  <si>
    <t>Охрана семьи и детства</t>
  </si>
  <si>
    <t>Исполнение муниципальных  программ  Красногвардейского  района за  1 квартал 2023 год в сравнении с запланированными  значениями на соответствующий финансовый год и с соответствующим периодом прошлого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</si>
</sst>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5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50" fillId="0" borderId="10" xfId="0" applyNumberFormat="1" applyFont="1" applyBorder="1" applyAlignment="1">
      <alignment horizontal="center" vertical="center"/>
    </xf>
    <xf numFmtId="179" fontId="50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181" fontId="50" fillId="33" borderId="10" xfId="0" applyNumberFormat="1" applyFont="1" applyFill="1" applyBorder="1" applyAlignment="1">
      <alignment horizontal="center" vertical="center" wrapText="1"/>
    </xf>
    <xf numFmtId="0" fontId="51" fillId="0" borderId="10" xfId="54" applyFont="1" applyBorder="1" applyAlignment="1" applyProtection="1">
      <alignment horizontal="center" vertical="center" wrapText="1"/>
      <protection/>
    </xf>
    <xf numFmtId="0" fontId="50" fillId="34" borderId="10" xfId="54" applyFont="1" applyFill="1" applyBorder="1" applyAlignment="1" applyProtection="1">
      <alignment horizontal="left" vertical="center" wrapText="1"/>
      <protection/>
    </xf>
    <xf numFmtId="180" fontId="5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54" applyFont="1" applyFill="1" applyBorder="1" applyAlignment="1" applyProtection="1">
      <alignment horizontal="left" vertical="center" wrapText="1"/>
      <protection locked="0"/>
    </xf>
    <xf numFmtId="181" fontId="50" fillId="33" borderId="10" xfId="54" applyNumberFormat="1" applyFont="1" applyFill="1" applyBorder="1" applyAlignment="1" applyProtection="1">
      <alignment horizontal="center" vertical="center" wrapText="1"/>
      <protection locked="0"/>
    </xf>
    <xf numFmtId="181" fontId="50" fillId="33" borderId="10" xfId="0" applyNumberFormat="1" applyFont="1" applyFill="1" applyBorder="1" applyAlignment="1">
      <alignment horizontal="center" vertical="center"/>
    </xf>
    <xf numFmtId="180" fontId="5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54" applyFont="1" applyFill="1" applyBorder="1" applyAlignment="1" applyProtection="1">
      <alignment horizontal="left" vertical="center" wrapText="1"/>
      <protection locked="0"/>
    </xf>
    <xf numFmtId="181" fontId="52" fillId="33" borderId="10" xfId="0" applyNumberFormat="1" applyFont="1" applyFill="1" applyBorder="1" applyAlignment="1">
      <alignment horizontal="center" vertical="center"/>
    </xf>
    <xf numFmtId="180" fontId="52" fillId="0" borderId="10" xfId="54" applyNumberFormat="1" applyFont="1" applyBorder="1" applyAlignment="1" applyProtection="1">
      <alignment horizontal="center" vertical="center" wrapText="1"/>
      <protection locked="0"/>
    </xf>
    <xf numFmtId="0" fontId="52" fillId="0" borderId="10" xfId="54" applyFont="1" applyBorder="1" applyAlignment="1" applyProtection="1">
      <alignment horizontal="left" vertical="center" wrapText="1"/>
      <protection locked="0"/>
    </xf>
    <xf numFmtId="181" fontId="52" fillId="0" borderId="10" xfId="0" applyNumberFormat="1" applyFont="1" applyBorder="1" applyAlignment="1">
      <alignment horizontal="center" vertical="center"/>
    </xf>
    <xf numFmtId="179" fontId="52" fillId="0" borderId="10" xfId="0" applyNumberFormat="1" applyFont="1" applyBorder="1" applyAlignment="1">
      <alignment horizontal="center" vertical="center"/>
    </xf>
    <xf numFmtId="181" fontId="52" fillId="33" borderId="10" xfId="54" applyNumberFormat="1" applyFont="1" applyFill="1" applyBorder="1" applyAlignment="1" applyProtection="1">
      <alignment horizontal="center" vertical="center" wrapText="1"/>
      <protection locked="0"/>
    </xf>
    <xf numFmtId="181" fontId="52" fillId="3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1" fontId="11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4" fillId="0" borderId="0" xfId="33" applyNumberFormat="1" applyFont="1" applyFill="1" applyBorder="1" applyAlignment="1">
      <alignment horizontal="center" vertical="center" wrapText="1" readingOrder="1"/>
      <protection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zoomScaleSheetLayoutView="75" workbookViewId="0" topLeftCell="A1">
      <selection activeCell="I4" sqref="I4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5" width="17.00390625" style="0" customWidth="1"/>
    <col min="6" max="6" width="17.375" style="13" customWidth="1"/>
    <col min="7" max="7" width="22.875" style="0" customWidth="1"/>
  </cols>
  <sheetData>
    <row r="1" ht="15">
      <c r="B1" s="16"/>
    </row>
    <row r="2" spans="1:7" ht="42.75" customHeight="1">
      <c r="A2" s="58" t="s">
        <v>100</v>
      </c>
      <c r="B2" s="58"/>
      <c r="C2" s="58"/>
      <c r="D2" s="58"/>
      <c r="E2" s="58"/>
      <c r="F2" s="58"/>
      <c r="G2" s="58"/>
    </row>
    <row r="3" spans="1:7" ht="33.75" customHeight="1">
      <c r="A3" s="46"/>
      <c r="B3" s="47"/>
      <c r="C3" s="46"/>
      <c r="D3" s="46"/>
      <c r="E3" s="46"/>
      <c r="F3" s="45"/>
      <c r="G3" s="45" t="s">
        <v>60</v>
      </c>
    </row>
    <row r="4" spans="1:7" ht="85.5" customHeight="1">
      <c r="A4" s="50" t="s">
        <v>0</v>
      </c>
      <c r="B4" s="50" t="s">
        <v>1</v>
      </c>
      <c r="C4" s="50" t="s">
        <v>96</v>
      </c>
      <c r="D4" s="50" t="s">
        <v>99</v>
      </c>
      <c r="E4" s="51" t="s">
        <v>102</v>
      </c>
      <c r="F4" s="52" t="s">
        <v>101</v>
      </c>
      <c r="G4" s="53" t="s">
        <v>98</v>
      </c>
    </row>
    <row r="5" spans="1:7" ht="25.5" customHeight="1">
      <c r="A5" s="37" t="s">
        <v>69</v>
      </c>
      <c r="B5" s="38" t="s">
        <v>63</v>
      </c>
      <c r="C5" s="33">
        <v>569217</v>
      </c>
      <c r="D5" s="33">
        <v>87184.1</v>
      </c>
      <c r="E5" s="34">
        <f>D5/C5*100</f>
        <v>15.316496169299231</v>
      </c>
      <c r="F5" s="33">
        <v>98716.5</v>
      </c>
      <c r="G5" s="48">
        <f>D5/F5*100</f>
        <v>88.31765712925397</v>
      </c>
    </row>
    <row r="6" spans="1:7" ht="25.5" customHeight="1">
      <c r="A6" s="37" t="s">
        <v>68</v>
      </c>
      <c r="B6" s="38" t="s">
        <v>52</v>
      </c>
      <c r="C6" s="33">
        <v>20722</v>
      </c>
      <c r="D6" s="33">
        <v>5570</v>
      </c>
      <c r="E6" s="34">
        <f aca="true" t="shared" si="0" ref="E6:E67">D6/C6*100</f>
        <v>26.879644821928384</v>
      </c>
      <c r="F6" s="33">
        <v>5185.6</v>
      </c>
      <c r="G6" s="48">
        <f aca="true" t="shared" si="1" ref="G6:G68">D6/F6*100</f>
        <v>107.41283554458501</v>
      </c>
    </row>
    <row r="7" spans="1:7" ht="25.5" customHeight="1">
      <c r="A7" s="37" t="s">
        <v>25</v>
      </c>
      <c r="B7" s="38" t="s">
        <v>26</v>
      </c>
      <c r="C7" s="33">
        <v>0</v>
      </c>
      <c r="D7" s="33">
        <v>-317.4</v>
      </c>
      <c r="E7" s="34">
        <v>0</v>
      </c>
      <c r="F7" s="33">
        <v>-103.2</v>
      </c>
      <c r="G7" s="48">
        <f t="shared" si="1"/>
        <v>307.5581395348837</v>
      </c>
    </row>
    <row r="8" spans="1:7" ht="25.5" customHeight="1">
      <c r="A8" s="37" t="s">
        <v>27</v>
      </c>
      <c r="B8" s="38" t="s">
        <v>28</v>
      </c>
      <c r="C8" s="33">
        <v>6599</v>
      </c>
      <c r="D8" s="33">
        <v>5598.1</v>
      </c>
      <c r="E8" s="34">
        <f t="shared" si="0"/>
        <v>84.83255038642218</v>
      </c>
      <c r="F8" s="33">
        <v>4874</v>
      </c>
      <c r="G8" s="48">
        <f t="shared" si="1"/>
        <v>114.85638079606073</v>
      </c>
    </row>
    <row r="9" spans="1:7" ht="25.5" customHeight="1">
      <c r="A9" s="37" t="s">
        <v>64</v>
      </c>
      <c r="B9" s="38" t="s">
        <v>49</v>
      </c>
      <c r="C9" s="33">
        <v>5619</v>
      </c>
      <c r="D9" s="33">
        <v>-203.4</v>
      </c>
      <c r="E9" s="34">
        <f t="shared" si="0"/>
        <v>-3.6198611852642824</v>
      </c>
      <c r="F9" s="33">
        <v>2028.6</v>
      </c>
      <c r="G9" s="48">
        <f t="shared" si="1"/>
        <v>-10.02661934338953</v>
      </c>
    </row>
    <row r="10" spans="1:7" ht="25.5" customHeight="1">
      <c r="A10" s="37" t="s">
        <v>76</v>
      </c>
      <c r="B10" s="38" t="s">
        <v>77</v>
      </c>
      <c r="C10" s="33">
        <v>4564</v>
      </c>
      <c r="D10" s="33">
        <v>774.8</v>
      </c>
      <c r="E10" s="34">
        <f t="shared" si="0"/>
        <v>16.976336546888692</v>
      </c>
      <c r="F10" s="33">
        <v>1239.8</v>
      </c>
      <c r="G10" s="48">
        <f t="shared" si="1"/>
        <v>62.493950637199546</v>
      </c>
    </row>
    <row r="11" spans="1:7" ht="25.5" customHeight="1">
      <c r="A11" s="37" t="s">
        <v>70</v>
      </c>
      <c r="B11" s="38" t="s">
        <v>2</v>
      </c>
      <c r="C11" s="33">
        <v>3706</v>
      </c>
      <c r="D11" s="33">
        <v>725.5</v>
      </c>
      <c r="E11" s="34">
        <f t="shared" si="0"/>
        <v>19.576362655153805</v>
      </c>
      <c r="F11" s="33">
        <v>756.8</v>
      </c>
      <c r="G11" s="48">
        <f t="shared" si="1"/>
        <v>95.86416490486258</v>
      </c>
    </row>
    <row r="12" spans="1:7" ht="36">
      <c r="A12" s="37" t="s">
        <v>71</v>
      </c>
      <c r="B12" s="38" t="s">
        <v>3</v>
      </c>
      <c r="C12" s="33">
        <v>6766</v>
      </c>
      <c r="D12" s="33">
        <v>2319.2</v>
      </c>
      <c r="E12" s="34">
        <f t="shared" si="0"/>
        <v>34.27726869642329</v>
      </c>
      <c r="F12" s="33">
        <v>1800.4</v>
      </c>
      <c r="G12" s="48">
        <f t="shared" si="1"/>
        <v>128.815818706954</v>
      </c>
    </row>
    <row r="13" spans="1:7" ht="25.5" customHeight="1">
      <c r="A13" s="37" t="s">
        <v>72</v>
      </c>
      <c r="B13" s="38" t="s">
        <v>31</v>
      </c>
      <c r="C13" s="33">
        <v>3620</v>
      </c>
      <c r="D13" s="33">
        <v>677.5</v>
      </c>
      <c r="E13" s="34">
        <f t="shared" si="0"/>
        <v>18.715469613259668</v>
      </c>
      <c r="F13" s="33">
        <v>2091</v>
      </c>
      <c r="G13" s="48">
        <f t="shared" si="1"/>
        <v>32.400765184122434</v>
      </c>
    </row>
    <row r="14" spans="1:7" ht="33.75" customHeight="1">
      <c r="A14" s="37" t="s">
        <v>78</v>
      </c>
      <c r="B14" s="38" t="s">
        <v>82</v>
      </c>
      <c r="C14" s="33">
        <v>0</v>
      </c>
      <c r="D14" s="33">
        <v>0</v>
      </c>
      <c r="E14" s="34">
        <v>0</v>
      </c>
      <c r="F14" s="33">
        <v>11</v>
      </c>
      <c r="G14" s="48">
        <f t="shared" si="1"/>
        <v>0</v>
      </c>
    </row>
    <row r="15" spans="1:7" ht="36">
      <c r="A15" s="37" t="s">
        <v>4</v>
      </c>
      <c r="B15" s="38" t="s">
        <v>5</v>
      </c>
      <c r="C15" s="33">
        <v>732</v>
      </c>
      <c r="D15" s="33">
        <v>519.9</v>
      </c>
      <c r="E15" s="34">
        <f t="shared" si="0"/>
        <v>71.02459016393442</v>
      </c>
      <c r="F15" s="33">
        <v>527.2</v>
      </c>
      <c r="G15" s="48">
        <f t="shared" si="1"/>
        <v>98.61532625189679</v>
      </c>
    </row>
    <row r="16" spans="1:7" ht="25.5" customHeight="1">
      <c r="A16" s="37" t="s">
        <v>73</v>
      </c>
      <c r="B16" s="38" t="s">
        <v>6</v>
      </c>
      <c r="C16" s="33">
        <v>518</v>
      </c>
      <c r="D16" s="33">
        <v>79.4</v>
      </c>
      <c r="E16" s="34">
        <f t="shared" si="0"/>
        <v>15.328185328185329</v>
      </c>
      <c r="F16" s="33">
        <v>109.2</v>
      </c>
      <c r="G16" s="48">
        <f t="shared" si="1"/>
        <v>72.71062271062272</v>
      </c>
    </row>
    <row r="17" spans="1:7" ht="25.5" customHeight="1">
      <c r="A17" s="37" t="s">
        <v>74</v>
      </c>
      <c r="B17" s="38" t="s">
        <v>7</v>
      </c>
      <c r="C17" s="33">
        <v>15</v>
      </c>
      <c r="D17" s="33">
        <v>0</v>
      </c>
      <c r="E17" s="34">
        <f t="shared" si="0"/>
        <v>0</v>
      </c>
      <c r="F17" s="33">
        <v>35.7</v>
      </c>
      <c r="G17" s="48">
        <f t="shared" si="1"/>
        <v>0</v>
      </c>
    </row>
    <row r="18" spans="1:7" ht="34.5">
      <c r="A18" s="19"/>
      <c r="B18" s="20" t="s">
        <v>8</v>
      </c>
      <c r="C18" s="21">
        <f>C5+C6+C7+C8+C9+C10+C11+C12+C13+C14+C15+C16+C17</f>
        <v>622078</v>
      </c>
      <c r="D18" s="21">
        <f>D5+D6+D7+D8+D9+D10+D11+D12+D13+D14+D15+D16+D17</f>
        <v>102927.70000000001</v>
      </c>
      <c r="E18" s="18">
        <f t="shared" si="0"/>
        <v>16.545786862740687</v>
      </c>
      <c r="F18" s="27">
        <f>F5+F6+F7+F8+F9+F10+F11+F12+F13+F14+F15+F16+F17</f>
        <v>117272.6</v>
      </c>
      <c r="G18" s="49">
        <f t="shared" si="1"/>
        <v>87.76790145353647</v>
      </c>
    </row>
    <row r="19" spans="1:7" ht="18">
      <c r="A19" s="39" t="s">
        <v>9</v>
      </c>
      <c r="B19" s="40" t="s">
        <v>10</v>
      </c>
      <c r="C19" s="33">
        <v>1580061.8</v>
      </c>
      <c r="D19" s="33">
        <v>326055.8</v>
      </c>
      <c r="E19" s="34">
        <f t="shared" si="0"/>
        <v>20.635635897279457</v>
      </c>
      <c r="F19" s="33">
        <v>287305.2</v>
      </c>
      <c r="G19" s="48">
        <f t="shared" si="1"/>
        <v>113.48760829946688</v>
      </c>
    </row>
    <row r="20" spans="1:7" ht="17.25">
      <c r="A20" s="41"/>
      <c r="B20" s="20" t="s">
        <v>11</v>
      </c>
      <c r="C20" s="21">
        <f>C18+C19</f>
        <v>2202139.8</v>
      </c>
      <c r="D20" s="21">
        <f>D18+D19</f>
        <v>428983.5</v>
      </c>
      <c r="E20" s="18">
        <f t="shared" si="0"/>
        <v>19.480302749171514</v>
      </c>
      <c r="F20" s="27">
        <f>F18+F19</f>
        <v>404577.80000000005</v>
      </c>
      <c r="G20" s="49">
        <f t="shared" si="1"/>
        <v>106.03238734305242</v>
      </c>
    </row>
    <row r="21" spans="1:7" ht="17.25">
      <c r="A21" s="19"/>
      <c r="B21" s="20" t="s">
        <v>45</v>
      </c>
      <c r="C21" s="21">
        <f>C20-C73</f>
        <v>-46742</v>
      </c>
      <c r="D21" s="21">
        <f>D20-D73</f>
        <v>-24114.5</v>
      </c>
      <c r="E21" s="18">
        <f t="shared" si="0"/>
        <v>51.59064652774806</v>
      </c>
      <c r="F21" s="27">
        <f>F20-F73</f>
        <v>-26008.79999999993</v>
      </c>
      <c r="G21" s="49">
        <f t="shared" si="1"/>
        <v>92.71669588754601</v>
      </c>
    </row>
    <row r="22" spans="1:7" ht="18">
      <c r="A22" s="22"/>
      <c r="B22" s="23" t="s">
        <v>22</v>
      </c>
      <c r="C22" s="17"/>
      <c r="D22" s="17"/>
      <c r="E22" s="34"/>
      <c r="F22" s="17"/>
      <c r="G22" s="48"/>
    </row>
    <row r="23" spans="1:7" ht="17.25">
      <c r="A23" s="24" t="s">
        <v>24</v>
      </c>
      <c r="B23" s="25" t="s">
        <v>36</v>
      </c>
      <c r="C23" s="26">
        <f>C24+C25+C26+C27+C28+C29+C30+C31</f>
        <v>99529.79999999999</v>
      </c>
      <c r="D23" s="26">
        <f>D24+D25+D26+D27+D28+D29+D30+D31</f>
        <v>18529.7</v>
      </c>
      <c r="E23" s="18">
        <f t="shared" si="0"/>
        <v>18.617238254271587</v>
      </c>
      <c r="F23" s="27">
        <f>F24+F25+F26+F27+F28+F29+F30+F31</f>
        <v>19035.199999999997</v>
      </c>
      <c r="G23" s="49">
        <f t="shared" si="1"/>
        <v>97.34439354459109</v>
      </c>
    </row>
    <row r="24" spans="1:7" ht="54">
      <c r="A24" s="28">
        <v>102</v>
      </c>
      <c r="B24" s="29" t="s">
        <v>23</v>
      </c>
      <c r="C24" s="30">
        <v>2566</v>
      </c>
      <c r="D24" s="30">
        <v>473.6</v>
      </c>
      <c r="E24" s="34">
        <f t="shared" si="0"/>
        <v>18.456742010911924</v>
      </c>
      <c r="F24" s="30">
        <v>465.1</v>
      </c>
      <c r="G24" s="48">
        <f t="shared" si="1"/>
        <v>101.82756396473877</v>
      </c>
    </row>
    <row r="25" spans="1:7" ht="54">
      <c r="A25" s="31">
        <v>103</v>
      </c>
      <c r="B25" s="32" t="s">
        <v>32</v>
      </c>
      <c r="C25" s="33">
        <v>2898</v>
      </c>
      <c r="D25" s="33">
        <v>594.8</v>
      </c>
      <c r="E25" s="34">
        <f t="shared" si="0"/>
        <v>20.524499654934438</v>
      </c>
      <c r="F25" s="33">
        <v>497.4</v>
      </c>
      <c r="G25" s="48">
        <f t="shared" si="1"/>
        <v>119.58182549256131</v>
      </c>
    </row>
    <row r="26" spans="1:7" ht="54">
      <c r="A26" s="31">
        <v>104</v>
      </c>
      <c r="B26" s="32" t="s">
        <v>23</v>
      </c>
      <c r="C26" s="33">
        <v>59011.7</v>
      </c>
      <c r="D26" s="33">
        <v>12685.6</v>
      </c>
      <c r="E26" s="34">
        <f t="shared" si="0"/>
        <v>21.496754033522166</v>
      </c>
      <c r="F26" s="33">
        <v>12921.1</v>
      </c>
      <c r="G26" s="48">
        <f t="shared" si="1"/>
        <v>98.17739975698665</v>
      </c>
    </row>
    <row r="27" spans="1:7" ht="18">
      <c r="A27" s="31">
        <v>105</v>
      </c>
      <c r="B27" s="32" t="s">
        <v>58</v>
      </c>
      <c r="C27" s="33">
        <v>1.1</v>
      </c>
      <c r="D27" s="33">
        <v>0</v>
      </c>
      <c r="E27" s="34">
        <f t="shared" si="0"/>
        <v>0</v>
      </c>
      <c r="F27" s="33">
        <v>0</v>
      </c>
      <c r="G27" s="48">
        <v>0</v>
      </c>
    </row>
    <row r="28" spans="1:7" ht="54">
      <c r="A28" s="31">
        <v>106</v>
      </c>
      <c r="B28" s="32" t="s">
        <v>61</v>
      </c>
      <c r="C28" s="33">
        <v>15195</v>
      </c>
      <c r="D28" s="33">
        <v>3348.4</v>
      </c>
      <c r="E28" s="34">
        <f t="shared" si="0"/>
        <v>22.036196117143795</v>
      </c>
      <c r="F28" s="33">
        <v>3901.7</v>
      </c>
      <c r="G28" s="48">
        <f t="shared" si="1"/>
        <v>85.81900197349874</v>
      </c>
    </row>
    <row r="29" spans="1:7" ht="24.75" customHeight="1">
      <c r="A29" s="28">
        <v>107</v>
      </c>
      <c r="B29" s="29" t="s">
        <v>80</v>
      </c>
      <c r="C29" s="30">
        <v>6397</v>
      </c>
      <c r="D29" s="30">
        <v>0</v>
      </c>
      <c r="E29" s="34">
        <f t="shared" si="0"/>
        <v>0</v>
      </c>
      <c r="F29" s="30">
        <v>501.8</v>
      </c>
      <c r="G29" s="48">
        <f t="shared" si="1"/>
        <v>0</v>
      </c>
    </row>
    <row r="30" spans="1:7" ht="19.5" customHeight="1">
      <c r="A30" s="28">
        <v>111</v>
      </c>
      <c r="B30" s="29" t="s">
        <v>21</v>
      </c>
      <c r="C30" s="30">
        <v>5000</v>
      </c>
      <c r="D30" s="30">
        <v>0</v>
      </c>
      <c r="E30" s="34">
        <f t="shared" si="0"/>
        <v>0</v>
      </c>
      <c r="F30" s="30">
        <f>D30/C30*100</f>
        <v>0</v>
      </c>
      <c r="G30" s="48">
        <v>0</v>
      </c>
    </row>
    <row r="31" spans="1:7" ht="20.25" customHeight="1">
      <c r="A31" s="28">
        <v>113</v>
      </c>
      <c r="B31" s="29" t="s">
        <v>79</v>
      </c>
      <c r="C31" s="30">
        <v>8461</v>
      </c>
      <c r="D31" s="35">
        <v>1427.3</v>
      </c>
      <c r="E31" s="34">
        <f t="shared" si="0"/>
        <v>16.869164401370995</v>
      </c>
      <c r="F31" s="30">
        <v>748.1</v>
      </c>
      <c r="G31" s="48">
        <f t="shared" si="1"/>
        <v>190.79000133671968</v>
      </c>
    </row>
    <row r="32" spans="1:7" ht="43.5" customHeight="1">
      <c r="A32" s="24">
        <v>300</v>
      </c>
      <c r="B32" s="25" t="s">
        <v>40</v>
      </c>
      <c r="C32" s="27">
        <f>C33+C34+C35</f>
        <v>22270.7</v>
      </c>
      <c r="D32" s="27">
        <f>D33+D34+D35</f>
        <v>2071.2</v>
      </c>
      <c r="E32" s="18">
        <f t="shared" si="0"/>
        <v>9.300111806095003</v>
      </c>
      <c r="F32" s="27">
        <f>F33+F34+F35</f>
        <v>1701.1</v>
      </c>
      <c r="G32" s="49">
        <f t="shared" si="1"/>
        <v>121.75651049321029</v>
      </c>
    </row>
    <row r="33" spans="1:7" ht="21" customHeight="1">
      <c r="A33" s="28">
        <v>304</v>
      </c>
      <c r="B33" s="29" t="s">
        <v>62</v>
      </c>
      <c r="C33" s="30">
        <v>1692</v>
      </c>
      <c r="D33" s="30">
        <v>423</v>
      </c>
      <c r="E33" s="34">
        <f t="shared" si="0"/>
        <v>25</v>
      </c>
      <c r="F33" s="30">
        <v>477.5</v>
      </c>
      <c r="G33" s="48">
        <f t="shared" si="1"/>
        <v>88.58638743455496</v>
      </c>
    </row>
    <row r="34" spans="1:7" ht="57" customHeight="1">
      <c r="A34" s="28">
        <v>310</v>
      </c>
      <c r="B34" s="29" t="s">
        <v>65</v>
      </c>
      <c r="C34" s="30">
        <v>17428.7</v>
      </c>
      <c r="D34" s="30">
        <v>1496.6</v>
      </c>
      <c r="E34" s="34">
        <f t="shared" si="0"/>
        <v>8.586985833711063</v>
      </c>
      <c r="F34" s="30">
        <v>1200</v>
      </c>
      <c r="G34" s="48">
        <f t="shared" si="1"/>
        <v>124.71666666666665</v>
      </c>
    </row>
    <row r="35" spans="1:7" ht="45" customHeight="1">
      <c r="A35" s="28">
        <v>314</v>
      </c>
      <c r="B35" s="29" t="s">
        <v>81</v>
      </c>
      <c r="C35" s="30">
        <v>3150</v>
      </c>
      <c r="D35" s="30">
        <v>151.6</v>
      </c>
      <c r="E35" s="34">
        <f t="shared" si="0"/>
        <v>4.8126984126984125</v>
      </c>
      <c r="F35" s="30">
        <v>23.6</v>
      </c>
      <c r="G35" s="48">
        <f t="shared" si="1"/>
        <v>642.3728813559321</v>
      </c>
    </row>
    <row r="36" spans="1:7" ht="17.25">
      <c r="A36" s="24">
        <v>400</v>
      </c>
      <c r="B36" s="25" t="s">
        <v>39</v>
      </c>
      <c r="C36" s="26">
        <f>C37+C38+C39+C40</f>
        <v>333256.2</v>
      </c>
      <c r="D36" s="26">
        <f>D37+D38+D39+D40</f>
        <v>55067.7</v>
      </c>
      <c r="E36" s="18">
        <f t="shared" si="0"/>
        <v>16.5241336845346</v>
      </c>
      <c r="F36" s="27">
        <f>F37+F38+F39+F40</f>
        <v>25544.4</v>
      </c>
      <c r="G36" s="49">
        <f t="shared" si="1"/>
        <v>215.57640813642126</v>
      </c>
    </row>
    <row r="37" spans="1:7" ht="18">
      <c r="A37" s="28">
        <v>405</v>
      </c>
      <c r="B37" s="29" t="s">
        <v>33</v>
      </c>
      <c r="C37" s="30">
        <v>667.8</v>
      </c>
      <c r="D37" s="30">
        <v>57.3</v>
      </c>
      <c r="E37" s="34">
        <f t="shared" si="0"/>
        <v>8.58041329739443</v>
      </c>
      <c r="F37" s="30">
        <v>0</v>
      </c>
      <c r="G37" s="48">
        <v>0</v>
      </c>
    </row>
    <row r="38" spans="1:7" ht="18.75" customHeight="1">
      <c r="A38" s="28">
        <v>408</v>
      </c>
      <c r="B38" s="29" t="s">
        <v>12</v>
      </c>
      <c r="C38" s="30">
        <v>19169.2</v>
      </c>
      <c r="D38" s="30">
        <v>4709.4</v>
      </c>
      <c r="E38" s="34">
        <f t="shared" si="0"/>
        <v>24.567535421405168</v>
      </c>
      <c r="F38" s="30">
        <v>4486.2</v>
      </c>
      <c r="G38" s="48">
        <f t="shared" si="1"/>
        <v>104.975257456199</v>
      </c>
    </row>
    <row r="39" spans="1:7" ht="18">
      <c r="A39" s="28">
        <v>409</v>
      </c>
      <c r="B39" s="29" t="s">
        <v>29</v>
      </c>
      <c r="C39" s="30">
        <v>233863</v>
      </c>
      <c r="D39" s="30">
        <v>35063.2</v>
      </c>
      <c r="E39" s="34">
        <f t="shared" si="0"/>
        <v>14.993051487409295</v>
      </c>
      <c r="F39" s="30">
        <v>4361</v>
      </c>
      <c r="G39" s="48">
        <f t="shared" si="1"/>
        <v>804.0174271955973</v>
      </c>
    </row>
    <row r="40" spans="1:7" ht="18">
      <c r="A40" s="28">
        <v>412</v>
      </c>
      <c r="B40" s="29" t="s">
        <v>50</v>
      </c>
      <c r="C40" s="30">
        <v>79556.2</v>
      </c>
      <c r="D40" s="30">
        <v>15237.8</v>
      </c>
      <c r="E40" s="34">
        <f t="shared" si="0"/>
        <v>19.153504063793896</v>
      </c>
      <c r="F40" s="30">
        <v>16697.2</v>
      </c>
      <c r="G40" s="48">
        <f t="shared" si="1"/>
        <v>91.25961239010132</v>
      </c>
    </row>
    <row r="41" spans="1:7" ht="26.25" customHeight="1">
      <c r="A41" s="24">
        <v>500</v>
      </c>
      <c r="B41" s="25" t="s">
        <v>41</v>
      </c>
      <c r="C41" s="26">
        <f>C42+C44+C43</f>
        <v>94156.6</v>
      </c>
      <c r="D41" s="26">
        <f>D42+D44+D43</f>
        <v>12403.1</v>
      </c>
      <c r="E41" s="18">
        <f t="shared" si="0"/>
        <v>13.172841840083436</v>
      </c>
      <c r="F41" s="27">
        <f>F42+F43+F44</f>
        <v>15110</v>
      </c>
      <c r="G41" s="49">
        <f t="shared" si="1"/>
        <v>82.08537392455327</v>
      </c>
    </row>
    <row r="42" spans="1:7" ht="18">
      <c r="A42" s="28">
        <v>501</v>
      </c>
      <c r="B42" s="29" t="s">
        <v>38</v>
      </c>
      <c r="C42" s="30">
        <v>1836.3</v>
      </c>
      <c r="D42" s="30">
        <v>1783</v>
      </c>
      <c r="E42" s="34">
        <f t="shared" si="0"/>
        <v>97.09742416816425</v>
      </c>
      <c r="F42" s="30">
        <v>0</v>
      </c>
      <c r="G42" s="48">
        <v>0</v>
      </c>
    </row>
    <row r="43" spans="1:7" ht="18">
      <c r="A43" s="28">
        <v>502</v>
      </c>
      <c r="B43" s="29" t="s">
        <v>51</v>
      </c>
      <c r="C43" s="30">
        <v>0</v>
      </c>
      <c r="D43" s="30">
        <v>0</v>
      </c>
      <c r="E43" s="34">
        <v>0</v>
      </c>
      <c r="F43" s="30">
        <v>24.8</v>
      </c>
      <c r="G43" s="48">
        <f t="shared" si="1"/>
        <v>0</v>
      </c>
    </row>
    <row r="44" spans="1:21" ht="18">
      <c r="A44" s="28">
        <v>503</v>
      </c>
      <c r="B44" s="29" t="s">
        <v>34</v>
      </c>
      <c r="C44" s="30">
        <v>92320.3</v>
      </c>
      <c r="D44" s="30">
        <v>10620.1</v>
      </c>
      <c r="E44" s="34">
        <f t="shared" si="0"/>
        <v>11.50353714188537</v>
      </c>
      <c r="F44" s="30">
        <v>15085.2</v>
      </c>
      <c r="G44" s="48">
        <f t="shared" si="1"/>
        <v>70.40079017845305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S44" s="15"/>
      <c r="T44" s="15"/>
      <c r="U44" s="15"/>
    </row>
    <row r="45" spans="1:21" ht="17.25">
      <c r="A45" s="24">
        <v>600</v>
      </c>
      <c r="B45" s="25" t="s">
        <v>53</v>
      </c>
      <c r="C45" s="27">
        <f>C46+C47</f>
        <v>2322</v>
      </c>
      <c r="D45" s="27">
        <f>D46+D47</f>
        <v>127.2</v>
      </c>
      <c r="E45" s="18">
        <f t="shared" si="0"/>
        <v>5.478036175710595</v>
      </c>
      <c r="F45" s="27">
        <f>F46+F47</f>
        <v>113.6</v>
      </c>
      <c r="G45" s="49">
        <f t="shared" si="1"/>
        <v>111.9718309859155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5"/>
      <c r="T45" s="15"/>
      <c r="U45" s="15"/>
    </row>
    <row r="46" spans="1:21" ht="36">
      <c r="A46" s="28">
        <v>603</v>
      </c>
      <c r="B46" s="29" t="s">
        <v>97</v>
      </c>
      <c r="C46" s="30">
        <v>1744</v>
      </c>
      <c r="D46" s="30">
        <v>0</v>
      </c>
      <c r="E46" s="34">
        <f t="shared" si="0"/>
        <v>0</v>
      </c>
      <c r="F46" s="30">
        <f>D46/C46*100</f>
        <v>0</v>
      </c>
      <c r="G46" s="48"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5"/>
      <c r="T46" s="15"/>
      <c r="U46" s="15"/>
    </row>
    <row r="47" spans="1:21" ht="36">
      <c r="A47" s="28">
        <v>605</v>
      </c>
      <c r="B47" s="29" t="s">
        <v>54</v>
      </c>
      <c r="C47" s="30">
        <v>578</v>
      </c>
      <c r="D47" s="30">
        <v>127.2</v>
      </c>
      <c r="E47" s="34">
        <f t="shared" si="0"/>
        <v>22.006920415224915</v>
      </c>
      <c r="F47" s="30">
        <v>113.6</v>
      </c>
      <c r="G47" s="48">
        <f t="shared" si="1"/>
        <v>111.9718309859155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5"/>
      <c r="T47" s="15"/>
      <c r="U47" s="15"/>
    </row>
    <row r="48" spans="1:7" ht="38.25" customHeight="1">
      <c r="A48" s="24">
        <v>700</v>
      </c>
      <c r="B48" s="25" t="s">
        <v>42</v>
      </c>
      <c r="C48" s="26">
        <f>C49+C50+C51+C52+C53+C54</f>
        <v>1017368.3999999999</v>
      </c>
      <c r="D48" s="26">
        <f>D49+D50+D52+D53+D54+D51</f>
        <v>207962.9</v>
      </c>
      <c r="E48" s="18">
        <f t="shared" si="0"/>
        <v>20.441258053621482</v>
      </c>
      <c r="F48" s="27">
        <f>F49+F50+F51+F52+F53+F54</f>
        <v>206238.19999999998</v>
      </c>
      <c r="G48" s="49">
        <f t="shared" si="1"/>
        <v>100.83626602637146</v>
      </c>
    </row>
    <row r="49" spans="1:7" ht="18">
      <c r="A49" s="28">
        <v>701</v>
      </c>
      <c r="B49" s="29" t="s">
        <v>13</v>
      </c>
      <c r="C49" s="30">
        <v>197036.8</v>
      </c>
      <c r="D49" s="30">
        <v>39723.9</v>
      </c>
      <c r="E49" s="34">
        <f t="shared" si="0"/>
        <v>20.160650193263393</v>
      </c>
      <c r="F49" s="30">
        <v>34690.3</v>
      </c>
      <c r="G49" s="48">
        <f t="shared" si="1"/>
        <v>114.51010801290273</v>
      </c>
    </row>
    <row r="50" spans="1:7" ht="18">
      <c r="A50" s="28">
        <v>702</v>
      </c>
      <c r="B50" s="29" t="s">
        <v>14</v>
      </c>
      <c r="C50" s="30">
        <v>632087.1</v>
      </c>
      <c r="D50" s="30">
        <v>131318.4</v>
      </c>
      <c r="E50" s="34">
        <f t="shared" si="0"/>
        <v>20.775364660977893</v>
      </c>
      <c r="F50" s="30">
        <v>135971</v>
      </c>
      <c r="G50" s="48">
        <f t="shared" si="1"/>
        <v>96.57824094843754</v>
      </c>
    </row>
    <row r="51" spans="1:7" ht="18">
      <c r="A51" s="28">
        <v>703</v>
      </c>
      <c r="B51" s="29" t="s">
        <v>59</v>
      </c>
      <c r="C51" s="30">
        <v>106041.4</v>
      </c>
      <c r="D51" s="30">
        <v>20894</v>
      </c>
      <c r="E51" s="34">
        <f t="shared" si="0"/>
        <v>19.703625187898314</v>
      </c>
      <c r="F51" s="30">
        <v>21929.7</v>
      </c>
      <c r="G51" s="48">
        <f t="shared" si="1"/>
        <v>95.27718117438907</v>
      </c>
    </row>
    <row r="52" spans="1:7" ht="18">
      <c r="A52" s="28">
        <v>705</v>
      </c>
      <c r="B52" s="29" t="s">
        <v>15</v>
      </c>
      <c r="C52" s="30">
        <v>283</v>
      </c>
      <c r="D52" s="30">
        <v>50.7</v>
      </c>
      <c r="E52" s="34">
        <f t="shared" si="0"/>
        <v>17.915194346289752</v>
      </c>
      <c r="F52" s="30">
        <v>40</v>
      </c>
      <c r="G52" s="48">
        <f t="shared" si="1"/>
        <v>126.75</v>
      </c>
    </row>
    <row r="53" spans="1:7" ht="18">
      <c r="A53" s="28">
        <v>707</v>
      </c>
      <c r="B53" s="29" t="s">
        <v>30</v>
      </c>
      <c r="C53" s="30">
        <v>6162</v>
      </c>
      <c r="D53" s="30">
        <v>967.3</v>
      </c>
      <c r="E53" s="34">
        <f t="shared" si="0"/>
        <v>15.697825381369684</v>
      </c>
      <c r="F53" s="30">
        <v>3127.4</v>
      </c>
      <c r="G53" s="48">
        <f t="shared" si="1"/>
        <v>30.929845878365413</v>
      </c>
    </row>
    <row r="54" spans="1:7" ht="18">
      <c r="A54" s="28">
        <v>709</v>
      </c>
      <c r="B54" s="29" t="s">
        <v>16</v>
      </c>
      <c r="C54" s="30">
        <v>75758.1</v>
      </c>
      <c r="D54" s="30">
        <v>15008.6</v>
      </c>
      <c r="E54" s="34">
        <f t="shared" si="0"/>
        <v>19.811214906392845</v>
      </c>
      <c r="F54" s="30">
        <v>10479.8</v>
      </c>
      <c r="G54" s="48">
        <f t="shared" si="1"/>
        <v>143.21456516345734</v>
      </c>
    </row>
    <row r="55" spans="1:7" ht="30.75" customHeight="1">
      <c r="A55" s="24">
        <v>800</v>
      </c>
      <c r="B55" s="25" t="s">
        <v>56</v>
      </c>
      <c r="C55" s="26">
        <f>C56+C57</f>
        <v>192001.8</v>
      </c>
      <c r="D55" s="26">
        <f>D56+D57</f>
        <v>40442.3</v>
      </c>
      <c r="E55" s="18">
        <f t="shared" si="0"/>
        <v>21.063500446349984</v>
      </c>
      <c r="F55" s="27">
        <f>F56+F57+F58+F59</f>
        <v>54576.3</v>
      </c>
      <c r="G55" s="49">
        <f t="shared" si="1"/>
        <v>74.10231180933849</v>
      </c>
    </row>
    <row r="56" spans="1:7" ht="18">
      <c r="A56" s="28">
        <v>801</v>
      </c>
      <c r="B56" s="29" t="s">
        <v>56</v>
      </c>
      <c r="C56" s="30">
        <v>152338.8</v>
      </c>
      <c r="D56" s="30">
        <v>31792.4</v>
      </c>
      <c r="E56" s="34">
        <f t="shared" si="0"/>
        <v>20.869535535267445</v>
      </c>
      <c r="F56" s="30">
        <v>44389.1</v>
      </c>
      <c r="G56" s="48">
        <f t="shared" si="1"/>
        <v>71.62208740434026</v>
      </c>
    </row>
    <row r="57" spans="1:7" ht="18">
      <c r="A57" s="28">
        <v>804</v>
      </c>
      <c r="B57" s="29" t="s">
        <v>57</v>
      </c>
      <c r="C57" s="30">
        <v>39663</v>
      </c>
      <c r="D57" s="30">
        <v>8649.9</v>
      </c>
      <c r="E57" s="34">
        <f t="shared" si="0"/>
        <v>21.808486498751982</v>
      </c>
      <c r="F57" s="30">
        <v>10187.2</v>
      </c>
      <c r="G57" s="48">
        <f t="shared" si="1"/>
        <v>84.90949426731584</v>
      </c>
    </row>
    <row r="58" spans="1:7" ht="17.25">
      <c r="A58" s="24">
        <v>900</v>
      </c>
      <c r="B58" s="25" t="s">
        <v>66</v>
      </c>
      <c r="C58" s="27">
        <f>C59</f>
        <v>0</v>
      </c>
      <c r="D58" s="27">
        <f>D59</f>
        <v>0</v>
      </c>
      <c r="E58" s="18">
        <v>0</v>
      </c>
      <c r="F58" s="27">
        <v>0</v>
      </c>
      <c r="G58" s="49">
        <v>0</v>
      </c>
    </row>
    <row r="59" spans="1:7" ht="18">
      <c r="A59" s="28">
        <v>909</v>
      </c>
      <c r="B59" s="29" t="s">
        <v>67</v>
      </c>
      <c r="C59" s="30">
        <v>0</v>
      </c>
      <c r="D59" s="30">
        <v>0</v>
      </c>
      <c r="E59" s="34">
        <v>0</v>
      </c>
      <c r="F59" s="30">
        <v>0</v>
      </c>
      <c r="G59" s="48">
        <v>0</v>
      </c>
    </row>
    <row r="60" spans="1:7" ht="34.5" customHeight="1">
      <c r="A60" s="24">
        <v>1000</v>
      </c>
      <c r="B60" s="25" t="s">
        <v>43</v>
      </c>
      <c r="C60" s="26">
        <f>C61+C62+C63+C64+C65</f>
        <v>367743.89999999997</v>
      </c>
      <c r="D60" s="26">
        <f>D61+D62+D63+D64+D65</f>
        <v>92106.30000000002</v>
      </c>
      <c r="E60" s="18">
        <f t="shared" si="0"/>
        <v>25.046316199942414</v>
      </c>
      <c r="F60" s="27">
        <f>F61+F62+F63+F64+F65</f>
        <v>77595.8</v>
      </c>
      <c r="G60" s="49">
        <f t="shared" si="1"/>
        <v>118.70011005750314</v>
      </c>
    </row>
    <row r="61" spans="1:7" ht="18">
      <c r="A61" s="28">
        <v>1001</v>
      </c>
      <c r="B61" s="29" t="s">
        <v>18</v>
      </c>
      <c r="C61" s="30">
        <v>9100</v>
      </c>
      <c r="D61" s="30">
        <v>2011.9</v>
      </c>
      <c r="E61" s="34">
        <f t="shared" si="0"/>
        <v>22.10879120879121</v>
      </c>
      <c r="F61" s="30">
        <v>2016</v>
      </c>
      <c r="G61" s="48">
        <f t="shared" si="1"/>
        <v>99.79662698412699</v>
      </c>
    </row>
    <row r="62" spans="1:7" ht="18">
      <c r="A62" s="28">
        <v>1002</v>
      </c>
      <c r="B62" s="29" t="s">
        <v>19</v>
      </c>
      <c r="C62" s="30">
        <v>111546.6</v>
      </c>
      <c r="D62" s="30">
        <v>23466.4</v>
      </c>
      <c r="E62" s="34">
        <f t="shared" si="0"/>
        <v>21.037306381368865</v>
      </c>
      <c r="F62" s="30">
        <v>19524.7</v>
      </c>
      <c r="G62" s="48">
        <f t="shared" si="1"/>
        <v>120.18827433968255</v>
      </c>
    </row>
    <row r="63" spans="1:7" ht="18">
      <c r="A63" s="28">
        <v>1003</v>
      </c>
      <c r="B63" s="29" t="s">
        <v>37</v>
      </c>
      <c r="C63" s="30">
        <v>175732</v>
      </c>
      <c r="D63" s="36">
        <v>44651.5</v>
      </c>
      <c r="E63" s="34">
        <f t="shared" si="0"/>
        <v>25.408861220494845</v>
      </c>
      <c r="F63" s="30">
        <v>48541.1</v>
      </c>
      <c r="G63" s="48">
        <f t="shared" si="1"/>
        <v>91.98699658639792</v>
      </c>
    </row>
    <row r="64" spans="1:7" ht="18">
      <c r="A64" s="28">
        <v>1004</v>
      </c>
      <c r="B64" s="29" t="s">
        <v>103</v>
      </c>
      <c r="C64" s="30">
        <v>54481.1</v>
      </c>
      <c r="D64" s="30">
        <v>18010.9</v>
      </c>
      <c r="E64" s="34">
        <f t="shared" si="0"/>
        <v>33.058987428667926</v>
      </c>
      <c r="F64" s="30">
        <v>3444.6</v>
      </c>
      <c r="G64" s="48">
        <f t="shared" si="1"/>
        <v>522.8734831330198</v>
      </c>
    </row>
    <row r="65" spans="1:7" ht="18">
      <c r="A65" s="28">
        <v>1006</v>
      </c>
      <c r="B65" s="29" t="s">
        <v>20</v>
      </c>
      <c r="C65" s="30">
        <v>16884.2</v>
      </c>
      <c r="D65" s="30">
        <v>3965.6</v>
      </c>
      <c r="E65" s="34">
        <f t="shared" si="0"/>
        <v>23.487047061750037</v>
      </c>
      <c r="F65" s="30">
        <v>4069.4</v>
      </c>
      <c r="G65" s="48">
        <f t="shared" si="1"/>
        <v>97.44925541848922</v>
      </c>
    </row>
    <row r="66" spans="1:7" ht="39" customHeight="1">
      <c r="A66" s="24">
        <v>1100</v>
      </c>
      <c r="B66" s="25" t="s">
        <v>46</v>
      </c>
      <c r="C66" s="27">
        <f>C67+C68</f>
        <v>41349</v>
      </c>
      <c r="D66" s="27">
        <f>D67+D68</f>
        <v>8639</v>
      </c>
      <c r="E66" s="18">
        <f t="shared" si="0"/>
        <v>20.8928873733343</v>
      </c>
      <c r="F66" s="27">
        <f>F67+F68</f>
        <v>9751.7</v>
      </c>
      <c r="G66" s="49">
        <f t="shared" si="1"/>
        <v>88.58968179907093</v>
      </c>
    </row>
    <row r="67" spans="1:7" ht="18">
      <c r="A67" s="28">
        <v>1102</v>
      </c>
      <c r="B67" s="29" t="s">
        <v>47</v>
      </c>
      <c r="C67" s="30">
        <v>41349</v>
      </c>
      <c r="D67" s="30">
        <v>8639</v>
      </c>
      <c r="E67" s="34">
        <f t="shared" si="0"/>
        <v>20.8928873733343</v>
      </c>
      <c r="F67" s="30">
        <v>9195</v>
      </c>
      <c r="G67" s="48">
        <f t="shared" si="1"/>
        <v>93.95323545405111</v>
      </c>
    </row>
    <row r="68" spans="1:7" ht="36">
      <c r="A68" s="28">
        <v>1105</v>
      </c>
      <c r="B68" s="29" t="s">
        <v>55</v>
      </c>
      <c r="C68" s="30">
        <v>0</v>
      </c>
      <c r="D68" s="30">
        <v>0</v>
      </c>
      <c r="E68" s="34">
        <v>0</v>
      </c>
      <c r="F68" s="30">
        <v>556.7</v>
      </c>
      <c r="G68" s="48">
        <f t="shared" si="1"/>
        <v>0</v>
      </c>
    </row>
    <row r="69" spans="1:7" ht="38.25" customHeight="1">
      <c r="A69" s="24">
        <v>1200</v>
      </c>
      <c r="B69" s="25" t="s">
        <v>48</v>
      </c>
      <c r="C69" s="27">
        <f>C70+C71</f>
        <v>6119</v>
      </c>
      <c r="D69" s="27">
        <f>D70+D71</f>
        <v>1428.6</v>
      </c>
      <c r="E69" s="18">
        <f>D69/C69*100</f>
        <v>23.346952116358878</v>
      </c>
      <c r="F69" s="27">
        <f>F70+F71</f>
        <v>1183.6</v>
      </c>
      <c r="G69" s="49">
        <f>D69/F69*100</f>
        <v>120.69956066238593</v>
      </c>
    </row>
    <row r="70" spans="1:7" ht="18">
      <c r="A70" s="28">
        <v>1201</v>
      </c>
      <c r="B70" s="29" t="s">
        <v>17</v>
      </c>
      <c r="C70" s="30">
        <v>4919</v>
      </c>
      <c r="D70" s="30">
        <v>1128.6</v>
      </c>
      <c r="E70" s="34">
        <f>D70/C70*100</f>
        <v>22.943687741410855</v>
      </c>
      <c r="F70" s="30">
        <v>958.6</v>
      </c>
      <c r="G70" s="48">
        <f>D70/F70*100</f>
        <v>117.73419570206549</v>
      </c>
    </row>
    <row r="71" spans="1:7" ht="18">
      <c r="A71" s="28">
        <v>1202</v>
      </c>
      <c r="B71" s="29" t="s">
        <v>75</v>
      </c>
      <c r="C71" s="30">
        <v>1200</v>
      </c>
      <c r="D71" s="30">
        <v>300</v>
      </c>
      <c r="E71" s="34">
        <f>D71/C71*100</f>
        <v>25</v>
      </c>
      <c r="F71" s="30">
        <v>225</v>
      </c>
      <c r="G71" s="48">
        <f>D71/F71*100</f>
        <v>133.33333333333331</v>
      </c>
    </row>
    <row r="72" spans="1:7" ht="17.25">
      <c r="A72" s="24">
        <v>1400</v>
      </c>
      <c r="B72" s="25" t="s">
        <v>44</v>
      </c>
      <c r="C72" s="27">
        <v>72764.4</v>
      </c>
      <c r="D72" s="27">
        <v>14320</v>
      </c>
      <c r="E72" s="18">
        <f>D72/C72*100</f>
        <v>19.67995338379757</v>
      </c>
      <c r="F72" s="27">
        <v>19736.7</v>
      </c>
      <c r="G72" s="49">
        <f>D72/F72*100</f>
        <v>72.55518906402793</v>
      </c>
    </row>
    <row r="73" spans="1:7" ht="17.25">
      <c r="A73" s="24"/>
      <c r="B73" s="25" t="s">
        <v>35</v>
      </c>
      <c r="C73" s="26">
        <f>C23+C32+C36+C41+C45+C48+C55+C58+C60+C66+C69+C72</f>
        <v>2248881.8</v>
      </c>
      <c r="D73" s="26">
        <f>D23+D32+D36+D41+D45+D48+D55+D58+D60+D66+D69+D72</f>
        <v>453098</v>
      </c>
      <c r="E73" s="18">
        <f>D73/C73*100</f>
        <v>20.147701848981125</v>
      </c>
      <c r="F73" s="26">
        <f>F23+F32+F36+F41+F45+F48+F55+F58+F60+F66+F69+F72</f>
        <v>430586.6</v>
      </c>
      <c r="G73" s="49">
        <f>D73/F73*100</f>
        <v>105.22807723231517</v>
      </c>
    </row>
    <row r="74" spans="1:6" ht="15">
      <c r="A74" s="7"/>
      <c r="B74" s="11"/>
      <c r="C74" s="7"/>
      <c r="D74" s="7"/>
      <c r="E74" s="7"/>
      <c r="F74" s="8"/>
    </row>
    <row r="75" spans="1:6" ht="15">
      <c r="A75" s="7"/>
      <c r="B75" s="11"/>
      <c r="C75" s="7"/>
      <c r="D75" s="7"/>
      <c r="E75" s="7"/>
      <c r="F75" s="8"/>
    </row>
    <row r="76" spans="1:6" ht="15">
      <c r="A76" s="9"/>
      <c r="B76" s="10"/>
      <c r="C76" s="7"/>
      <c r="D76" s="7"/>
      <c r="E76" s="7"/>
      <c r="F76" s="8"/>
    </row>
    <row r="78" spans="1:6" ht="22.5">
      <c r="A78" s="56"/>
      <c r="B78" s="56"/>
      <c r="C78" s="56"/>
      <c r="D78" s="56"/>
      <c r="E78" s="56"/>
      <c r="F78" s="56"/>
    </row>
    <row r="96" spans="1:6" ht="15">
      <c r="A96" s="2"/>
      <c r="B96" s="5"/>
      <c r="C96" s="2"/>
      <c r="D96" s="2"/>
      <c r="E96" s="2"/>
      <c r="F96" s="3"/>
    </row>
    <row r="97" spans="1:6" ht="15">
      <c r="A97" s="2"/>
      <c r="B97" s="5"/>
      <c r="C97" s="2"/>
      <c r="D97" s="2"/>
      <c r="E97" s="2"/>
      <c r="F97" s="3"/>
    </row>
    <row r="98" spans="1:6" ht="15">
      <c r="A98" s="1"/>
      <c r="B98" s="4"/>
      <c r="C98" s="2"/>
      <c r="D98" s="2"/>
      <c r="E98" s="2"/>
      <c r="F98" s="3"/>
    </row>
    <row r="99" spans="1:6" ht="15">
      <c r="A99" s="1"/>
      <c r="B99" s="4"/>
      <c r="C99" s="2"/>
      <c r="D99" s="2"/>
      <c r="E99" s="2"/>
      <c r="F99" s="3"/>
    </row>
    <row r="100" spans="1:6" ht="15">
      <c r="A100" s="2"/>
      <c r="B100" s="5"/>
      <c r="C100" s="2"/>
      <c r="D100" s="2"/>
      <c r="E100" s="2"/>
      <c r="F100" s="3"/>
    </row>
    <row r="101" spans="1:6" ht="15">
      <c r="A101" s="2"/>
      <c r="B101" s="5"/>
      <c r="C101" s="2"/>
      <c r="D101" s="2"/>
      <c r="E101" s="2"/>
      <c r="F101" s="3"/>
    </row>
    <row r="102" spans="1:6" ht="15">
      <c r="A102" s="2"/>
      <c r="B102" s="5"/>
      <c r="C102" s="2"/>
      <c r="D102" s="2"/>
      <c r="E102" s="2"/>
      <c r="F102" s="3"/>
    </row>
    <row r="103" spans="1:7" ht="24">
      <c r="A103" s="2"/>
      <c r="B103" s="57"/>
      <c r="C103" s="57"/>
      <c r="D103" s="57"/>
      <c r="E103" s="57"/>
      <c r="F103" s="57"/>
      <c r="G103" s="12"/>
    </row>
  </sheetData>
  <sheetProtection/>
  <mergeCells count="3">
    <mergeCell ref="A78:F78"/>
    <mergeCell ref="B103:F103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2">
      <selection activeCell="M16" sqref="M16"/>
    </sheetView>
  </sheetViews>
  <sheetFormatPr defaultColWidth="9.00390625" defaultRowHeight="12.75"/>
  <cols>
    <col min="1" max="1" width="33.25390625" style="0" customWidth="1"/>
    <col min="2" max="2" width="16.125" style="0" customWidth="1"/>
    <col min="3" max="3" width="18.00390625" style="0" customWidth="1"/>
    <col min="4" max="4" width="18.75390625" style="0" customWidth="1"/>
    <col min="5" max="5" width="19.875" style="0" customWidth="1"/>
    <col min="6" max="6" width="16.875" style="0" customWidth="1"/>
  </cols>
  <sheetData>
    <row r="2" spans="1:6" ht="12.75">
      <c r="A2" s="59" t="s">
        <v>104</v>
      </c>
      <c r="B2" s="59"/>
      <c r="C2" s="59"/>
      <c r="D2" s="59"/>
      <c r="E2" s="59"/>
      <c r="F2" s="60"/>
    </row>
    <row r="3" spans="1:6" ht="12.75">
      <c r="A3" s="60"/>
      <c r="B3" s="60"/>
      <c r="C3" s="60"/>
      <c r="D3" s="60"/>
      <c r="E3" s="60"/>
      <c r="F3" s="60"/>
    </row>
    <row r="5" spans="1:6" ht="77.25" customHeight="1">
      <c r="A5" s="44" t="s">
        <v>83</v>
      </c>
      <c r="B5" s="50" t="s">
        <v>96</v>
      </c>
      <c r="C5" s="50" t="s">
        <v>99</v>
      </c>
      <c r="D5" s="51" t="s">
        <v>102</v>
      </c>
      <c r="E5" s="52" t="s">
        <v>101</v>
      </c>
      <c r="F5" s="53" t="s">
        <v>98</v>
      </c>
    </row>
    <row r="6" spans="1:6" ht="81" customHeight="1">
      <c r="A6" s="42" t="s">
        <v>84</v>
      </c>
      <c r="B6" s="54">
        <v>22055.1</v>
      </c>
      <c r="C6" s="54">
        <v>1981</v>
      </c>
      <c r="D6" s="54">
        <f>C6/B6*100</f>
        <v>8.98204950328949</v>
      </c>
      <c r="E6" s="54">
        <v>1552.3</v>
      </c>
      <c r="F6" s="55">
        <f>C6/E6*100</f>
        <v>127.6170843264833</v>
      </c>
    </row>
    <row r="7" spans="1:6" ht="63" customHeight="1">
      <c r="A7" s="42" t="s">
        <v>85</v>
      </c>
      <c r="B7" s="54">
        <v>996501.7</v>
      </c>
      <c r="C7" s="54">
        <v>206005.7</v>
      </c>
      <c r="D7" s="54">
        <f aca="true" t="shared" si="0" ref="D7:D17">C7/B7*100</f>
        <v>20.6728899709855</v>
      </c>
      <c r="E7" s="54">
        <v>195870</v>
      </c>
      <c r="F7" s="55">
        <f aca="true" t="shared" si="1" ref="F7:F17">C7/E7*100</f>
        <v>105.17470771430031</v>
      </c>
    </row>
    <row r="8" spans="1:6" ht="72.75" customHeight="1">
      <c r="A8" s="42" t="s">
        <v>86</v>
      </c>
      <c r="B8" s="54">
        <v>243685.8</v>
      </c>
      <c r="C8" s="54">
        <v>51420.5</v>
      </c>
      <c r="D8" s="54">
        <f t="shared" si="0"/>
        <v>21.101147461197986</v>
      </c>
      <c r="E8" s="54">
        <v>59316.6</v>
      </c>
      <c r="F8" s="55">
        <f t="shared" si="1"/>
        <v>86.68821206879693</v>
      </c>
    </row>
    <row r="9" spans="1:6" ht="63" customHeight="1">
      <c r="A9" s="42" t="s">
        <v>87</v>
      </c>
      <c r="B9" s="54">
        <v>302815.1</v>
      </c>
      <c r="C9" s="54">
        <v>68450.6</v>
      </c>
      <c r="D9" s="54">
        <f t="shared" si="0"/>
        <v>22.60475121617119</v>
      </c>
      <c r="E9" s="54">
        <v>69380.6</v>
      </c>
      <c r="F9" s="55">
        <f t="shared" si="1"/>
        <v>98.65956766012401</v>
      </c>
    </row>
    <row r="10" spans="1:6" ht="72.75" customHeight="1">
      <c r="A10" s="42" t="s">
        <v>88</v>
      </c>
      <c r="B10" s="54">
        <v>41349</v>
      </c>
      <c r="C10" s="54">
        <v>8639</v>
      </c>
      <c r="D10" s="54">
        <f t="shared" si="0"/>
        <v>20.8928873733343</v>
      </c>
      <c r="E10" s="54">
        <v>9751.7</v>
      </c>
      <c r="F10" s="55">
        <f t="shared" si="1"/>
        <v>88.58968179907093</v>
      </c>
    </row>
    <row r="11" spans="1:6" ht="69" customHeight="1">
      <c r="A11" s="42" t="s">
        <v>89</v>
      </c>
      <c r="B11" s="54">
        <v>6469</v>
      </c>
      <c r="C11" s="54">
        <v>1428.6</v>
      </c>
      <c r="D11" s="54">
        <f t="shared" si="0"/>
        <v>22.08378420157675</v>
      </c>
      <c r="E11" s="54">
        <v>1183.6</v>
      </c>
      <c r="F11" s="55">
        <f t="shared" si="1"/>
        <v>120.69956066238593</v>
      </c>
    </row>
    <row r="12" spans="1:6" ht="92.25" customHeight="1">
      <c r="A12" s="42" t="s">
        <v>90</v>
      </c>
      <c r="B12" s="54">
        <v>3071</v>
      </c>
      <c r="C12" s="54">
        <v>136.8</v>
      </c>
      <c r="D12" s="54">
        <f t="shared" si="0"/>
        <v>4.454575056984695</v>
      </c>
      <c r="E12" s="54">
        <v>103.1</v>
      </c>
      <c r="F12" s="55">
        <f t="shared" si="1"/>
        <v>132.6867119301649</v>
      </c>
    </row>
    <row r="13" spans="1:6" ht="75.75" customHeight="1">
      <c r="A13" s="42" t="s">
        <v>91</v>
      </c>
      <c r="B13" s="54">
        <v>83633.2</v>
      </c>
      <c r="C13" s="54">
        <v>26858.5</v>
      </c>
      <c r="D13" s="54">
        <f t="shared" si="0"/>
        <v>32.114638684158926</v>
      </c>
      <c r="E13" s="54">
        <v>28821.6</v>
      </c>
      <c r="F13" s="55">
        <f t="shared" si="1"/>
        <v>93.18878896383268</v>
      </c>
    </row>
    <row r="14" spans="1:6" ht="64.5" customHeight="1">
      <c r="A14" s="42" t="s">
        <v>92</v>
      </c>
      <c r="B14" s="54">
        <v>235385</v>
      </c>
      <c r="C14" s="54">
        <v>38910.7</v>
      </c>
      <c r="D14" s="54">
        <f t="shared" si="0"/>
        <v>16.53066253159717</v>
      </c>
      <c r="E14" s="54">
        <v>4576.4</v>
      </c>
      <c r="F14" s="55">
        <f t="shared" si="1"/>
        <v>850.2469189756141</v>
      </c>
    </row>
    <row r="15" spans="1:6" ht="54" customHeight="1">
      <c r="A15" s="42" t="s">
        <v>93</v>
      </c>
      <c r="B15" s="54">
        <v>7571.1</v>
      </c>
      <c r="C15" s="54">
        <v>1221.6</v>
      </c>
      <c r="D15" s="54">
        <f t="shared" si="0"/>
        <v>16.13503982248286</v>
      </c>
      <c r="E15" s="54">
        <v>542.7</v>
      </c>
      <c r="F15" s="55">
        <f t="shared" si="1"/>
        <v>225.0967385295743</v>
      </c>
    </row>
    <row r="16" spans="1:6" ht="72" customHeight="1">
      <c r="A16" s="42" t="s">
        <v>94</v>
      </c>
      <c r="B16" s="54">
        <v>283</v>
      </c>
      <c r="C16" s="54">
        <v>50.7</v>
      </c>
      <c r="D16" s="54">
        <f t="shared" si="0"/>
        <v>17.915194346289752</v>
      </c>
      <c r="E16" s="54">
        <v>40</v>
      </c>
      <c r="F16" s="55">
        <f t="shared" si="1"/>
        <v>126.75</v>
      </c>
    </row>
    <row r="17" spans="1:6" ht="72.75" customHeight="1">
      <c r="A17" s="42" t="s">
        <v>95</v>
      </c>
      <c r="B17" s="54">
        <v>37366.5</v>
      </c>
      <c r="C17" s="54">
        <v>0</v>
      </c>
      <c r="D17" s="54">
        <f t="shared" si="0"/>
        <v>0</v>
      </c>
      <c r="E17" s="54">
        <v>0</v>
      </c>
      <c r="F17" s="55">
        <v>0</v>
      </c>
    </row>
    <row r="18" spans="2:5" ht="12.75">
      <c r="B18" s="43"/>
      <c r="C18" s="43"/>
      <c r="D18" s="43"/>
      <c r="E18" s="43"/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2023-04-17T12:45:28Z</cp:lastPrinted>
  <dcterms:created xsi:type="dcterms:W3CDTF">2006-06-07T08:11:59Z</dcterms:created>
  <dcterms:modified xsi:type="dcterms:W3CDTF">2023-04-19T06:05:30Z</dcterms:modified>
  <cp:category/>
  <cp:version/>
  <cp:contentType/>
  <cp:contentStatus/>
</cp:coreProperties>
</file>