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2" activeTab="0"/>
  </bookViews>
  <sheets>
    <sheet name="1 кв." sheetId="1" r:id="rId1"/>
  </sheets>
  <definedNames>
    <definedName name="_xlnm.Print_Area" localSheetId="0">'1 кв.'!$A$1:$E$74</definedName>
  </definedNames>
  <calcPr fullCalcOnLoad="1"/>
</workbook>
</file>

<file path=xl/sharedStrings.xml><?xml version="1.0" encoding="utf-8"?>
<sst xmlns="http://schemas.openxmlformats.org/spreadsheetml/2006/main" count="90" uniqueCount="88">
  <si>
    <t>Код бюджетной классификации</t>
  </si>
  <si>
    <t>Наименование показателей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</si>
  <si>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</si>
  <si>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</si>
  <si>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</si>
  <si>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</si>
  <si>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</si>
  <si>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</si>
  <si>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ИТОГО СОБСТВЕННЫХ НАЛОГОВЫХ И НЕНАЛОГОВЫХ ДОХОДОВ</t>
  </si>
  <si>
    <t>2 00 00000 00 0000 000</t>
  </si>
  <si>
    <t>Безвозмездные поступления</t>
  </si>
  <si>
    <t>Всего доходов</t>
  </si>
  <si>
    <t>Транспорт</t>
  </si>
  <si>
    <t>Дошкольное образование</t>
  </si>
  <si>
    <t>Общее образование</t>
  </si>
  <si>
    <t xml:space="preserve">Переподготовка и повышение квалификации </t>
  </si>
  <si>
    <t>Другие вопросы в области образования</t>
  </si>
  <si>
    <t>Телевидение и радиовещание</t>
  </si>
  <si>
    <t>Пенсионное обеспечение</t>
  </si>
  <si>
    <t>Социальное обслуживание населения</t>
  </si>
  <si>
    <t>Другие вопросы в области социальной политики</t>
  </si>
  <si>
    <t>Борьба с безпризорностью, опека, попечительство</t>
  </si>
  <si>
    <t>Резервные фонды</t>
  </si>
  <si>
    <t xml:space="preserve">                                           РАСХОДЫ</t>
  </si>
  <si>
    <t xml:space="preserve">Функционирование высшего должностного лица субъекта Российской Федераци и органа местного самоуправления    </t>
  </si>
  <si>
    <t>О100</t>
  </si>
  <si>
    <t>1 05 02000 02 0000 110</t>
  </si>
  <si>
    <t>Единый налог на вмененный доход</t>
  </si>
  <si>
    <t xml:space="preserve">1 05 03000 01 0000 110  </t>
  </si>
  <si>
    <t>Единый сельскохозяйственный налог</t>
  </si>
  <si>
    <t>Дорожное хозяйство</t>
  </si>
  <si>
    <t>Молодежная политика и оздоровление детей</t>
  </si>
  <si>
    <t>% выполнения</t>
  </si>
  <si>
    <t>Платежи за пользование природными ресурсами</t>
  </si>
  <si>
    <t>Функционирование законодательных (представительных) органов госуд.власти и местного самоуправления</t>
  </si>
  <si>
    <t xml:space="preserve">Сельское хозяйство и рыболовство </t>
  </si>
  <si>
    <t>Благоустройство</t>
  </si>
  <si>
    <t>Другие вопросы в области управления в т.ч.</t>
  </si>
  <si>
    <t>В С Е Г О</t>
  </si>
  <si>
    <t xml:space="preserve">Общегосударственные вопросы </t>
  </si>
  <si>
    <t xml:space="preserve">Социальное обеспечение населения   </t>
  </si>
  <si>
    <t xml:space="preserve">Жилищное хозяйство                           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</si>
  <si>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</si>
  <si>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</si>
  <si>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</si>
  <si>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</si>
  <si>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</si>
  <si>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Межбюджетные трансферты</t>
  </si>
  <si>
    <t>ДЕФИЦИТ</t>
  </si>
  <si>
    <t>Обеспечение проведение выборов и референдумов</t>
  </si>
  <si>
    <t>Общеэкономические вопросы</t>
  </si>
  <si>
    <t>Физическая культура и спорт</t>
  </si>
  <si>
    <t>Массовый спорт</t>
  </si>
  <si>
    <t>Средства массовой информации</t>
  </si>
  <si>
    <t>Патент</t>
  </si>
  <si>
    <t>Другие вопросы в области национальноц безопасности и правоохранительной деятельности</t>
  </si>
  <si>
    <t>Другие вопросы в области национальной экономики</t>
  </si>
  <si>
    <t>Коммунальное хозяйство</t>
  </si>
  <si>
    <t>Акцизы</t>
  </si>
  <si>
    <t>Охрана окружающей среды</t>
  </si>
  <si>
    <t>Другие вопросы в области охраны окружающей среды</t>
  </si>
  <si>
    <t xml:space="preserve">Другие вопросы в области физической культуры и спорта </t>
  </si>
  <si>
    <t>Культура</t>
  </si>
  <si>
    <t>Другие вопросы в области культуры</t>
  </si>
  <si>
    <t>Судебная система</t>
  </si>
  <si>
    <t>Дополнительное образование детей</t>
  </si>
  <si>
    <t>тыс.руб.</t>
  </si>
  <si>
    <t>Национальная оборона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</si>
  <si>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</si>
  <si>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(финагнсово-бюджетного) надзора</t>
  </si>
  <si>
    <t>Органы юстиции</t>
  </si>
  <si>
    <t>Налог на доходы физических лиц</t>
  </si>
  <si>
    <t>1 05 04000 02 0000 110</t>
  </si>
  <si>
    <t>Защита населения и территории от чрезвычайных ситуаций природного и техногенного характера, пожарная безопасность</t>
  </si>
  <si>
    <t>Здравоохранение</t>
  </si>
  <si>
    <t>Другние вопросы в области здравоохранения</t>
  </si>
  <si>
    <t>1 03 02000 01 0000 110</t>
  </si>
  <si>
    <t xml:space="preserve">1 01 02000 01 0000 110 </t>
  </si>
  <si>
    <t>1 08 00000 01 0000 110</t>
  </si>
  <si>
    <t>1 11 00000 00 0000 120</t>
  </si>
  <si>
    <t>1 12 00000 00 0000 120</t>
  </si>
  <si>
    <t>1 13 00000 00 0000 130</t>
  </si>
  <si>
    <t>Доходы от компенсации затрат государства</t>
  </si>
  <si>
    <t>1 16 00000 00 0000 140</t>
  </si>
  <si>
    <t>1 17 00000 00 0000 180</t>
  </si>
  <si>
    <t>Отчет об исполнении районного бюджета на 1 сентября 2021 года</t>
  </si>
  <si>
    <t>Исполнено на 1 сентября 2021 года</t>
  </si>
  <si>
    <t>Уточненный план на 1сентября  2021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</si>
</sst>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\ &quot;р.&quot;_-;\-* #,##0.00\ &quot;р.&quot;_-;_-* &quot;-&quot;??\ &quot;р.&quot;_-;_-@_-"/>
    <numFmt numFmtId="176" formatCode="_-* #,##0\ &quot;р.&quot;_-;\-* #,##0\ &quot;р.&quot;_-;_-* &quot;-&quot;\ &quot;р.&quot;_-;_-@_-"/>
    <numFmt numFmtId="177" formatCode="_-* #,##0.00\ _р_._-;\-* #,##0.00\ _р_._-;_-* &quot;-&quot;??\ _р_._-;_-@_-"/>
    <numFmt numFmtId="178" formatCode="_-* #,##0\ _р_._-;\-* #,##0\ _р_._-;_-* &quot;-&quot;\ _р_._-;_-@_-"/>
    <numFmt numFmtId="179" formatCode="0.0"/>
    <numFmt numFmtId="180" formatCode="0000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[$€-2]\ ###,000_);[Red]\([$€-2]\ ###,000\)"/>
  </numFmts>
  <fonts count="51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81" fontId="47" fillId="0" borderId="11" xfId="0" applyNumberFormat="1" applyFont="1" applyBorder="1" applyAlignment="1">
      <alignment horizontal="center" vertical="center"/>
    </xf>
    <xf numFmtId="179" fontId="47" fillId="0" borderId="11" xfId="0" applyNumberFormat="1" applyFont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left" vertical="center" wrapText="1"/>
    </xf>
    <xf numFmtId="181" fontId="47" fillId="33" borderId="11" xfId="0" applyNumberFormat="1" applyFont="1" applyFill="1" applyBorder="1" applyAlignment="1">
      <alignment horizontal="center" vertical="center" wrapText="1"/>
    </xf>
    <xf numFmtId="179" fontId="47" fillId="33" borderId="11" xfId="0" applyNumberFormat="1" applyFont="1" applyFill="1" applyBorder="1" applyAlignment="1">
      <alignment horizontal="center" vertical="center"/>
    </xf>
    <xf numFmtId="0" fontId="48" fillId="0" borderId="11" xfId="53" applyFont="1" applyBorder="1" applyAlignment="1" applyProtection="1">
      <alignment horizontal="center" vertical="center" wrapText="1"/>
      <protection/>
    </xf>
    <xf numFmtId="0" fontId="47" fillId="34" borderId="11" xfId="53" applyFont="1" applyFill="1" applyBorder="1" applyAlignment="1" applyProtection="1">
      <alignment horizontal="left" vertical="center" wrapText="1"/>
      <protection/>
    </xf>
    <xf numFmtId="180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7" fillId="33" borderId="11" xfId="53" applyFont="1" applyFill="1" applyBorder="1" applyAlignment="1" applyProtection="1">
      <alignment horizontal="left" vertical="center" wrapText="1"/>
      <protection locked="0"/>
    </xf>
    <xf numFmtId="181" fontId="47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7" fillId="33" borderId="11" xfId="0" applyNumberFormat="1" applyFont="1" applyFill="1" applyBorder="1" applyAlignment="1">
      <alignment horizontal="center" vertical="center"/>
    </xf>
    <xf numFmtId="180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0" fontId="49" fillId="33" borderId="11" xfId="53" applyFont="1" applyFill="1" applyBorder="1" applyAlignment="1" applyProtection="1">
      <alignment horizontal="left" vertical="center" wrapText="1"/>
      <protection locked="0"/>
    </xf>
    <xf numFmtId="181" fontId="49" fillId="33" borderId="11" xfId="0" applyNumberFormat="1" applyFont="1" applyFill="1" applyBorder="1" applyAlignment="1">
      <alignment horizontal="center" vertical="center"/>
    </xf>
    <xf numFmtId="179" fontId="49" fillId="33" borderId="11" xfId="0" applyNumberFormat="1" applyFont="1" applyFill="1" applyBorder="1" applyAlignment="1">
      <alignment horizontal="center" vertical="center"/>
    </xf>
    <xf numFmtId="180" fontId="49" fillId="0" borderId="11" xfId="53" applyNumberFormat="1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left" vertical="center" wrapText="1"/>
      <protection locked="0"/>
    </xf>
    <xf numFmtId="181" fontId="49" fillId="0" borderId="11" xfId="0" applyNumberFormat="1" applyFont="1" applyBorder="1" applyAlignment="1">
      <alignment horizontal="center" vertical="center"/>
    </xf>
    <xf numFmtId="179" fontId="49" fillId="0" borderId="11" xfId="0" applyNumberFormat="1" applyFont="1" applyBorder="1" applyAlignment="1">
      <alignment horizontal="center" vertical="center"/>
    </xf>
    <xf numFmtId="181" fontId="49" fillId="33" borderId="11" xfId="53" applyNumberFormat="1" applyFont="1" applyFill="1" applyBorder="1" applyAlignment="1" applyProtection="1">
      <alignment horizontal="center" vertical="center" wrapText="1"/>
      <protection locked="0"/>
    </xf>
    <xf numFmtId="181" fontId="49" fillId="33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left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tabSelected="1" zoomScaleSheetLayoutView="75" workbookViewId="0" topLeftCell="A8">
      <selection activeCell="D21" sqref="D21"/>
    </sheetView>
  </sheetViews>
  <sheetFormatPr defaultColWidth="9.00390625" defaultRowHeight="12.75"/>
  <cols>
    <col min="1" max="1" width="26.00390625" style="0" customWidth="1"/>
    <col min="2" max="2" width="60.50390625" style="6" customWidth="1"/>
    <col min="3" max="3" width="18.50390625" style="0" customWidth="1"/>
    <col min="4" max="4" width="17.00390625" style="0" customWidth="1"/>
    <col min="5" max="5" width="16.125" style="18" customWidth="1"/>
  </cols>
  <sheetData>
    <row r="1" spans="1:5" ht="15">
      <c r="A1" s="56">
        <v>2</v>
      </c>
      <c r="B1" s="57"/>
      <c r="C1" s="57"/>
      <c r="D1" s="57"/>
      <c r="E1" s="57"/>
    </row>
    <row r="2" ht="15">
      <c r="B2" s="21"/>
    </row>
    <row r="3" spans="1:5" ht="33" customHeight="1">
      <c r="A3" s="53" t="s">
        <v>85</v>
      </c>
      <c r="B3" s="54"/>
      <c r="C3" s="54"/>
      <c r="D3" s="54"/>
      <c r="E3" s="55"/>
    </row>
    <row r="4" spans="1:5" ht="33.75" customHeight="1">
      <c r="A4" s="13"/>
      <c r="B4" s="14"/>
      <c r="C4" s="13"/>
      <c r="D4" s="13"/>
      <c r="E4" s="17" t="s">
        <v>66</v>
      </c>
    </row>
    <row r="5" spans="1:5" ht="76.5" customHeight="1">
      <c r="A5" s="15" t="s">
        <v>0</v>
      </c>
      <c r="B5" s="15" t="s">
        <v>1</v>
      </c>
      <c r="C5" s="15" t="s">
        <v>87</v>
      </c>
      <c r="D5" s="15" t="s">
        <v>86</v>
      </c>
      <c r="E5" s="16" t="s">
        <v>32</v>
      </c>
    </row>
    <row r="6" spans="1:5" ht="25.5" customHeight="1">
      <c r="A6" s="44" t="s">
        <v>77</v>
      </c>
      <c r="B6" s="45" t="s">
        <v>71</v>
      </c>
      <c r="C6" s="40">
        <v>415266</v>
      </c>
      <c r="D6" s="40">
        <v>264927</v>
      </c>
      <c r="E6" s="41">
        <f>D6/C6*100</f>
        <v>63.79693979280751</v>
      </c>
    </row>
    <row r="7" spans="1:5" ht="25.5" customHeight="1">
      <c r="A7" s="44" t="s">
        <v>76</v>
      </c>
      <c r="B7" s="45" t="s">
        <v>58</v>
      </c>
      <c r="C7" s="40">
        <v>19268</v>
      </c>
      <c r="D7" s="40">
        <v>12455</v>
      </c>
      <c r="E7" s="41">
        <f aca="true" t="shared" si="0" ref="E7:E72">D7/C7*100</f>
        <v>64.64085530413121</v>
      </c>
    </row>
    <row r="8" spans="1:5" ht="25.5" customHeight="1">
      <c r="A8" s="44" t="s">
        <v>26</v>
      </c>
      <c r="B8" s="45" t="s">
        <v>27</v>
      </c>
      <c r="C8" s="40">
        <v>2022</v>
      </c>
      <c r="D8" s="40">
        <v>2390</v>
      </c>
      <c r="E8" s="41">
        <f t="shared" si="0"/>
        <v>118.1998021760633</v>
      </c>
    </row>
    <row r="9" spans="1:5" ht="25.5" customHeight="1">
      <c r="A9" s="44" t="s">
        <v>28</v>
      </c>
      <c r="B9" s="45" t="s">
        <v>29</v>
      </c>
      <c r="C9" s="40">
        <v>4900</v>
      </c>
      <c r="D9" s="40">
        <v>5205</v>
      </c>
      <c r="E9" s="41">
        <f t="shared" si="0"/>
        <v>106.22448979591836</v>
      </c>
    </row>
    <row r="10" spans="1:5" ht="25.5" customHeight="1">
      <c r="A10" s="44" t="s">
        <v>72</v>
      </c>
      <c r="B10" s="45" t="s">
        <v>54</v>
      </c>
      <c r="C10" s="40">
        <v>7270</v>
      </c>
      <c r="D10" s="40">
        <v>4415</v>
      </c>
      <c r="E10" s="41">
        <f>D10/C10*100</f>
        <v>60.72902338376891</v>
      </c>
    </row>
    <row r="11" spans="1:5" ht="25.5" customHeight="1">
      <c r="A11" s="44" t="s">
        <v>78</v>
      </c>
      <c r="B11" s="45" t="s">
        <v>2</v>
      </c>
      <c r="C11" s="40">
        <v>3576</v>
      </c>
      <c r="D11" s="40">
        <v>2283</v>
      </c>
      <c r="E11" s="41">
        <f t="shared" si="0"/>
        <v>63.84228187919463</v>
      </c>
    </row>
    <row r="12" spans="1:5" ht="36">
      <c r="A12" s="44" t="s">
        <v>79</v>
      </c>
      <c r="B12" s="45" t="s">
        <v>3</v>
      </c>
      <c r="C12" s="40">
        <v>3846</v>
      </c>
      <c r="D12" s="40">
        <v>3947</v>
      </c>
      <c r="E12" s="41">
        <f t="shared" si="0"/>
        <v>102.62610504420178</v>
      </c>
    </row>
    <row r="13" spans="1:5" ht="25.5" customHeight="1">
      <c r="A13" s="44" t="s">
        <v>80</v>
      </c>
      <c r="B13" s="45" t="s">
        <v>33</v>
      </c>
      <c r="C13" s="40">
        <v>1492</v>
      </c>
      <c r="D13" s="40">
        <v>1769</v>
      </c>
      <c r="E13" s="41">
        <f t="shared" si="0"/>
        <v>118.5656836461126</v>
      </c>
    </row>
    <row r="14" spans="1:5" ht="25.5" customHeight="1">
      <c r="A14" s="44" t="s">
        <v>81</v>
      </c>
      <c r="B14" s="45" t="s">
        <v>82</v>
      </c>
      <c r="C14" s="40">
        <v>0</v>
      </c>
      <c r="D14" s="40">
        <v>8</v>
      </c>
      <c r="E14" s="41">
        <v>0</v>
      </c>
    </row>
    <row r="15" spans="1:5" ht="36">
      <c r="A15" s="44" t="s">
        <v>4</v>
      </c>
      <c r="B15" s="45" t="s">
        <v>5</v>
      </c>
      <c r="C15" s="40">
        <v>1000</v>
      </c>
      <c r="D15" s="40">
        <v>1470</v>
      </c>
      <c r="E15" s="41">
        <f t="shared" si="0"/>
        <v>147</v>
      </c>
    </row>
    <row r="16" spans="1:5" ht="25.5" customHeight="1">
      <c r="A16" s="44" t="s">
        <v>83</v>
      </c>
      <c r="B16" s="45" t="s">
        <v>6</v>
      </c>
      <c r="C16" s="40">
        <v>343</v>
      </c>
      <c r="D16" s="40">
        <v>317</v>
      </c>
      <c r="E16" s="41">
        <f t="shared" si="0"/>
        <v>92.4198250728863</v>
      </c>
    </row>
    <row r="17" spans="1:5" ht="25.5" customHeight="1">
      <c r="A17" s="44" t="s">
        <v>84</v>
      </c>
      <c r="B17" s="45" t="s">
        <v>7</v>
      </c>
      <c r="C17" s="40">
        <v>26</v>
      </c>
      <c r="D17" s="40">
        <v>71</v>
      </c>
      <c r="E17" s="41">
        <f t="shared" si="0"/>
        <v>273.0769230769231</v>
      </c>
    </row>
    <row r="18" spans="1:5" ht="34.5">
      <c r="A18" s="24"/>
      <c r="B18" s="25" t="s">
        <v>8</v>
      </c>
      <c r="C18" s="26">
        <f>C6+C7+C8+C9+C10+C11+C12+C13+C14+C15+C16+C17</f>
        <v>459009</v>
      </c>
      <c r="D18" s="26">
        <f>D6+D7+D8+D9+D10+D11+D12+D13+D14+D15+D16+D17</f>
        <v>299257</v>
      </c>
      <c r="E18" s="27">
        <f t="shared" si="0"/>
        <v>65.19632512652257</v>
      </c>
    </row>
    <row r="19" spans="1:5" ht="18">
      <c r="A19" s="46" t="s">
        <v>9</v>
      </c>
      <c r="B19" s="47" t="s">
        <v>10</v>
      </c>
      <c r="C19" s="40">
        <v>1509070.1</v>
      </c>
      <c r="D19" s="40">
        <v>890970.1</v>
      </c>
      <c r="E19" s="41">
        <f t="shared" si="0"/>
        <v>59.04100147501431</v>
      </c>
    </row>
    <row r="20" spans="1:5" ht="17.25">
      <c r="A20" s="48"/>
      <c r="B20" s="25" t="s">
        <v>11</v>
      </c>
      <c r="C20" s="26">
        <f>C18+C19</f>
        <v>1968079.1</v>
      </c>
      <c r="D20" s="26">
        <f>D18+D19</f>
        <v>1190227.1</v>
      </c>
      <c r="E20" s="27">
        <f t="shared" si="0"/>
        <v>60.4765885680103</v>
      </c>
    </row>
    <row r="21" spans="1:5" ht="17.25">
      <c r="A21" s="24"/>
      <c r="B21" s="25" t="s">
        <v>48</v>
      </c>
      <c r="C21" s="26">
        <f>C20-C74</f>
        <v>-25162.699999999953</v>
      </c>
      <c r="D21" s="26">
        <f>D20-D74</f>
        <v>-12325.899999999674</v>
      </c>
      <c r="E21" s="27"/>
    </row>
    <row r="22" spans="1:5" ht="17.25">
      <c r="A22" s="28"/>
      <c r="B22" s="29" t="s">
        <v>23</v>
      </c>
      <c r="C22" s="22"/>
      <c r="D22" s="22"/>
      <c r="E22" s="23"/>
    </row>
    <row r="23" spans="1:5" ht="17.25">
      <c r="A23" s="30" t="s">
        <v>25</v>
      </c>
      <c r="B23" s="31" t="s">
        <v>39</v>
      </c>
      <c r="C23" s="32">
        <f>C24+C25+C26+C27+C28+C29+C30+C31</f>
        <v>80598.2</v>
      </c>
      <c r="D23" s="32">
        <f>D24+D25+D26+D27+D28+D29+D30+D31</f>
        <v>51050.799999999996</v>
      </c>
      <c r="E23" s="27">
        <f t="shared" si="0"/>
        <v>63.33987607663695</v>
      </c>
    </row>
    <row r="24" spans="1:5" ht="54">
      <c r="A24" s="34">
        <v>102</v>
      </c>
      <c r="B24" s="35" t="s">
        <v>24</v>
      </c>
      <c r="C24" s="36">
        <v>2658</v>
      </c>
      <c r="D24" s="36">
        <v>2357.8</v>
      </c>
      <c r="E24" s="37">
        <f t="shared" si="0"/>
        <v>88.70579382994734</v>
      </c>
    </row>
    <row r="25" spans="1:5" ht="54">
      <c r="A25" s="38">
        <v>103</v>
      </c>
      <c r="B25" s="39" t="s">
        <v>34</v>
      </c>
      <c r="C25" s="40">
        <v>1739</v>
      </c>
      <c r="D25" s="40">
        <v>1119.7</v>
      </c>
      <c r="E25" s="41">
        <f t="shared" si="0"/>
        <v>64.38757906843013</v>
      </c>
    </row>
    <row r="26" spans="1:5" ht="54">
      <c r="A26" s="38">
        <v>104</v>
      </c>
      <c r="B26" s="39" t="s">
        <v>24</v>
      </c>
      <c r="C26" s="40">
        <v>51078.8</v>
      </c>
      <c r="D26" s="40">
        <v>33239.1</v>
      </c>
      <c r="E26" s="41">
        <f t="shared" si="0"/>
        <v>65.07415992544851</v>
      </c>
    </row>
    <row r="27" spans="1:5" ht="18">
      <c r="A27" s="38">
        <v>105</v>
      </c>
      <c r="B27" s="39" t="s">
        <v>64</v>
      </c>
      <c r="C27" s="40">
        <v>12.1</v>
      </c>
      <c r="D27" s="40">
        <v>0</v>
      </c>
      <c r="E27" s="41">
        <f t="shared" si="0"/>
        <v>0</v>
      </c>
    </row>
    <row r="28" spans="1:5" ht="54">
      <c r="A28" s="38">
        <v>106</v>
      </c>
      <c r="B28" s="39" t="s">
        <v>69</v>
      </c>
      <c r="C28" s="40">
        <v>19750.9</v>
      </c>
      <c r="D28" s="40">
        <v>12098.6</v>
      </c>
      <c r="E28" s="41">
        <f t="shared" si="0"/>
        <v>61.25594276716504</v>
      </c>
    </row>
    <row r="29" spans="1:5" ht="24.75" customHeight="1">
      <c r="A29" s="34">
        <v>107</v>
      </c>
      <c r="B29" s="35" t="s">
        <v>49</v>
      </c>
      <c r="C29" s="36">
        <v>1849</v>
      </c>
      <c r="D29" s="36">
        <v>1268.6</v>
      </c>
      <c r="E29" s="37">
        <f t="shared" si="0"/>
        <v>68.61005949161708</v>
      </c>
    </row>
    <row r="30" spans="1:5" ht="19.5" customHeight="1">
      <c r="A30" s="34">
        <v>111</v>
      </c>
      <c r="B30" s="35" t="s">
        <v>22</v>
      </c>
      <c r="C30" s="36">
        <v>1000</v>
      </c>
      <c r="D30" s="36">
        <v>0</v>
      </c>
      <c r="E30" s="37">
        <f t="shared" si="0"/>
        <v>0</v>
      </c>
    </row>
    <row r="31" spans="1:5" ht="20.25" customHeight="1">
      <c r="A31" s="34">
        <v>113</v>
      </c>
      <c r="B31" s="35" t="s">
        <v>37</v>
      </c>
      <c r="C31" s="36">
        <v>2510.4</v>
      </c>
      <c r="D31" s="42">
        <v>967</v>
      </c>
      <c r="E31" s="37">
        <f t="shared" si="0"/>
        <v>38.51975780752071</v>
      </c>
    </row>
    <row r="32" spans="1:5" ht="29.25" customHeight="1">
      <c r="A32" s="30">
        <v>200</v>
      </c>
      <c r="B32" s="31" t="s">
        <v>67</v>
      </c>
      <c r="C32" s="33">
        <f>C33</f>
        <v>2106</v>
      </c>
      <c r="D32" s="32">
        <f>D33</f>
        <v>1579</v>
      </c>
      <c r="E32" s="27">
        <f t="shared" si="0"/>
        <v>74.97625830959164</v>
      </c>
    </row>
    <row r="33" spans="1:5" ht="29.25" customHeight="1">
      <c r="A33" s="34">
        <v>203</v>
      </c>
      <c r="B33" s="35" t="s">
        <v>68</v>
      </c>
      <c r="C33" s="36">
        <v>2106</v>
      </c>
      <c r="D33" s="42">
        <v>1579</v>
      </c>
      <c r="E33" s="37">
        <f t="shared" si="0"/>
        <v>74.97625830959164</v>
      </c>
    </row>
    <row r="34" spans="1:5" ht="43.5" customHeight="1">
      <c r="A34" s="30">
        <v>300</v>
      </c>
      <c r="B34" s="31" t="s">
        <v>43</v>
      </c>
      <c r="C34" s="33">
        <f>C35+C36+C37</f>
        <v>6119.599999999999</v>
      </c>
      <c r="D34" s="33">
        <f>D35+D36+D37</f>
        <v>3950.2999999999997</v>
      </c>
      <c r="E34" s="27">
        <f t="shared" si="0"/>
        <v>64.55160468004445</v>
      </c>
    </row>
    <row r="35" spans="1:5" ht="21" customHeight="1">
      <c r="A35" s="34">
        <v>304</v>
      </c>
      <c r="B35" s="35" t="s">
        <v>70</v>
      </c>
      <c r="C35" s="36">
        <v>1625</v>
      </c>
      <c r="D35" s="36">
        <v>991.5</v>
      </c>
      <c r="E35" s="37">
        <f t="shared" si="0"/>
        <v>61.01538461538462</v>
      </c>
    </row>
    <row r="36" spans="1:5" ht="57" customHeight="1">
      <c r="A36" s="34">
        <v>3010</v>
      </c>
      <c r="B36" s="35" t="s">
        <v>73</v>
      </c>
      <c r="C36" s="36">
        <v>3964.4</v>
      </c>
      <c r="D36" s="36">
        <v>2748.7</v>
      </c>
      <c r="E36" s="37">
        <f t="shared" si="0"/>
        <v>69.33457774190292</v>
      </c>
    </row>
    <row r="37" spans="1:5" ht="45" customHeight="1">
      <c r="A37" s="34">
        <v>314</v>
      </c>
      <c r="B37" s="35" t="s">
        <v>55</v>
      </c>
      <c r="C37" s="36">
        <v>530.2</v>
      </c>
      <c r="D37" s="36">
        <v>210.1</v>
      </c>
      <c r="E37" s="37">
        <f t="shared" si="0"/>
        <v>39.62655601659751</v>
      </c>
    </row>
    <row r="38" spans="1:5" ht="17.25">
      <c r="A38" s="30">
        <v>400</v>
      </c>
      <c r="B38" s="31" t="s">
        <v>42</v>
      </c>
      <c r="C38" s="32">
        <f>C40+C41+C42+C39+C43</f>
        <v>240767.9</v>
      </c>
      <c r="D38" s="32">
        <f>D40+D41+D42+D39+D43</f>
        <v>163129.5</v>
      </c>
      <c r="E38" s="27">
        <f t="shared" si="0"/>
        <v>67.75384093975983</v>
      </c>
    </row>
    <row r="39" spans="1:5" ht="18">
      <c r="A39" s="34">
        <v>401</v>
      </c>
      <c r="B39" s="35" t="s">
        <v>50</v>
      </c>
      <c r="C39" s="42">
        <v>501</v>
      </c>
      <c r="D39" s="42">
        <v>299.6</v>
      </c>
      <c r="E39" s="37">
        <f t="shared" si="0"/>
        <v>59.80039920159681</v>
      </c>
    </row>
    <row r="40" spans="1:5" ht="18">
      <c r="A40" s="34">
        <v>405</v>
      </c>
      <c r="B40" s="35" t="s">
        <v>35</v>
      </c>
      <c r="C40" s="36">
        <v>312.5</v>
      </c>
      <c r="D40" s="36">
        <v>0</v>
      </c>
      <c r="E40" s="37">
        <f t="shared" si="0"/>
        <v>0</v>
      </c>
    </row>
    <row r="41" spans="1:5" ht="18.75" customHeight="1">
      <c r="A41" s="34">
        <v>408</v>
      </c>
      <c r="B41" s="35" t="s">
        <v>12</v>
      </c>
      <c r="C41" s="36">
        <v>17395.5</v>
      </c>
      <c r="D41" s="36">
        <v>12095.1</v>
      </c>
      <c r="E41" s="37">
        <f t="shared" si="0"/>
        <v>69.53005087522635</v>
      </c>
    </row>
    <row r="42" spans="1:5" ht="18">
      <c r="A42" s="34">
        <v>409</v>
      </c>
      <c r="B42" s="35" t="s">
        <v>30</v>
      </c>
      <c r="C42" s="36">
        <v>166522</v>
      </c>
      <c r="D42" s="36">
        <v>112916.3</v>
      </c>
      <c r="E42" s="37">
        <f t="shared" si="0"/>
        <v>67.8086378976952</v>
      </c>
    </row>
    <row r="43" spans="1:5" ht="18">
      <c r="A43" s="34">
        <v>412</v>
      </c>
      <c r="B43" s="35" t="s">
        <v>56</v>
      </c>
      <c r="C43" s="36">
        <v>56036.9</v>
      </c>
      <c r="D43" s="36">
        <v>37818.5</v>
      </c>
      <c r="E43" s="37">
        <f t="shared" si="0"/>
        <v>67.4885655701868</v>
      </c>
    </row>
    <row r="44" spans="1:5" ht="26.25" customHeight="1">
      <c r="A44" s="30">
        <v>500</v>
      </c>
      <c r="B44" s="31" t="s">
        <v>44</v>
      </c>
      <c r="C44" s="32">
        <f>C45+C47+C46</f>
        <v>53399.2</v>
      </c>
      <c r="D44" s="32">
        <f>D45+D47+D46</f>
        <v>16780.8</v>
      </c>
      <c r="E44" s="27">
        <f t="shared" si="0"/>
        <v>31.42518989048525</v>
      </c>
    </row>
    <row r="45" spans="1:5" ht="18">
      <c r="A45" s="34">
        <v>501</v>
      </c>
      <c r="B45" s="35" t="s">
        <v>41</v>
      </c>
      <c r="C45" s="36">
        <v>10046.8</v>
      </c>
      <c r="D45" s="36">
        <v>651.4</v>
      </c>
      <c r="E45" s="37">
        <f t="shared" si="0"/>
        <v>6.483656487637855</v>
      </c>
    </row>
    <row r="46" spans="1:5" ht="18">
      <c r="A46" s="34">
        <v>502</v>
      </c>
      <c r="B46" s="35" t="s">
        <v>57</v>
      </c>
      <c r="C46" s="36">
        <v>9840.7</v>
      </c>
      <c r="D46" s="36">
        <v>1657.4</v>
      </c>
      <c r="E46" s="37">
        <f t="shared" si="0"/>
        <v>16.842297804018006</v>
      </c>
    </row>
    <row r="47" spans="1:20" ht="18">
      <c r="A47" s="34">
        <v>503</v>
      </c>
      <c r="B47" s="35" t="s">
        <v>36</v>
      </c>
      <c r="C47" s="36">
        <v>33511.7</v>
      </c>
      <c r="D47" s="36">
        <v>14472</v>
      </c>
      <c r="E47" s="37">
        <f t="shared" si="0"/>
        <v>43.18491750642313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0"/>
      <c r="R47" s="20"/>
      <c r="S47" s="20"/>
      <c r="T47" s="20"/>
    </row>
    <row r="48" spans="1:20" ht="17.25">
      <c r="A48" s="30">
        <v>600</v>
      </c>
      <c r="B48" s="31" t="s">
        <v>59</v>
      </c>
      <c r="C48" s="33">
        <f>C49</f>
        <v>551</v>
      </c>
      <c r="D48" s="33">
        <f>D49</f>
        <v>361</v>
      </c>
      <c r="E48" s="27">
        <f t="shared" si="0"/>
        <v>65.51724137931035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0"/>
      <c r="R48" s="20"/>
      <c r="S48" s="20"/>
      <c r="T48" s="20"/>
    </row>
    <row r="49" spans="1:20" ht="36">
      <c r="A49" s="34">
        <v>605</v>
      </c>
      <c r="B49" s="35" t="s">
        <v>60</v>
      </c>
      <c r="C49" s="36">
        <v>551</v>
      </c>
      <c r="D49" s="36">
        <v>361</v>
      </c>
      <c r="E49" s="37">
        <f t="shared" si="0"/>
        <v>65.51724137931035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</row>
    <row r="50" spans="1:5" ht="38.25" customHeight="1">
      <c r="A50" s="30">
        <v>700</v>
      </c>
      <c r="B50" s="31" t="s">
        <v>45</v>
      </c>
      <c r="C50" s="32">
        <f>C51+C52+C54+C55+C56+C53</f>
        <v>858827.6</v>
      </c>
      <c r="D50" s="32">
        <f>D51+D52+D54+D55+D56+D53</f>
        <v>540265.5</v>
      </c>
      <c r="E50" s="27">
        <f t="shared" si="0"/>
        <v>62.907328548826335</v>
      </c>
    </row>
    <row r="51" spans="1:5" ht="18">
      <c r="A51" s="34">
        <v>701</v>
      </c>
      <c r="B51" s="35" t="s">
        <v>13</v>
      </c>
      <c r="C51" s="36">
        <v>174905</v>
      </c>
      <c r="D51" s="36">
        <v>102419.8</v>
      </c>
      <c r="E51" s="37">
        <f t="shared" si="0"/>
        <v>58.557388296503824</v>
      </c>
    </row>
    <row r="52" spans="1:5" ht="18">
      <c r="A52" s="34">
        <v>702</v>
      </c>
      <c r="B52" s="35" t="s">
        <v>14</v>
      </c>
      <c r="C52" s="36">
        <v>533243.3</v>
      </c>
      <c r="D52" s="36">
        <v>343309.9</v>
      </c>
      <c r="E52" s="37">
        <f t="shared" si="0"/>
        <v>64.38147464768896</v>
      </c>
    </row>
    <row r="53" spans="1:5" ht="18">
      <c r="A53" s="34">
        <v>703</v>
      </c>
      <c r="B53" s="35" t="s">
        <v>65</v>
      </c>
      <c r="C53" s="36">
        <v>90158.5</v>
      </c>
      <c r="D53" s="36">
        <v>53096.7</v>
      </c>
      <c r="E53" s="37">
        <f t="shared" si="0"/>
        <v>58.89261689136354</v>
      </c>
    </row>
    <row r="54" spans="1:5" ht="18">
      <c r="A54" s="34">
        <v>705</v>
      </c>
      <c r="B54" s="35" t="s">
        <v>15</v>
      </c>
      <c r="C54" s="36">
        <v>214</v>
      </c>
      <c r="D54" s="36">
        <v>55.1</v>
      </c>
      <c r="E54" s="37">
        <f t="shared" si="0"/>
        <v>25.74766355140187</v>
      </c>
    </row>
    <row r="55" spans="1:5" ht="18">
      <c r="A55" s="34">
        <v>707</v>
      </c>
      <c r="B55" s="35" t="s">
        <v>31</v>
      </c>
      <c r="C55" s="36">
        <v>13762.7</v>
      </c>
      <c r="D55" s="36">
        <v>9427.1</v>
      </c>
      <c r="E55" s="37">
        <f t="shared" si="0"/>
        <v>68.49746052736745</v>
      </c>
    </row>
    <row r="56" spans="1:5" ht="18">
      <c r="A56" s="34">
        <v>709</v>
      </c>
      <c r="B56" s="35" t="s">
        <v>16</v>
      </c>
      <c r="C56" s="36">
        <v>46544.1</v>
      </c>
      <c r="D56" s="36">
        <v>31956.9</v>
      </c>
      <c r="E56" s="37">
        <f t="shared" si="0"/>
        <v>68.65940043958311</v>
      </c>
    </row>
    <row r="57" spans="1:5" ht="30.75" customHeight="1">
      <c r="A57" s="30">
        <v>800</v>
      </c>
      <c r="B57" s="31" t="s">
        <v>62</v>
      </c>
      <c r="C57" s="32">
        <f>C58+C59</f>
        <v>167323.8</v>
      </c>
      <c r="D57" s="32">
        <f>D58+D59</f>
        <v>101858.4</v>
      </c>
      <c r="E57" s="27">
        <f t="shared" si="0"/>
        <v>60.875021963402695</v>
      </c>
    </row>
    <row r="58" spans="1:5" ht="18">
      <c r="A58" s="34">
        <v>801</v>
      </c>
      <c r="B58" s="35" t="s">
        <v>62</v>
      </c>
      <c r="C58" s="36">
        <v>132793.3</v>
      </c>
      <c r="D58" s="36">
        <v>82374.4</v>
      </c>
      <c r="E58" s="37">
        <f t="shared" si="0"/>
        <v>62.03204529144166</v>
      </c>
    </row>
    <row r="59" spans="1:5" ht="18">
      <c r="A59" s="34">
        <v>804</v>
      </c>
      <c r="B59" s="35" t="s">
        <v>63</v>
      </c>
      <c r="C59" s="36">
        <v>34530.5</v>
      </c>
      <c r="D59" s="36">
        <v>19484</v>
      </c>
      <c r="E59" s="37">
        <f t="shared" si="0"/>
        <v>56.42547892442913</v>
      </c>
    </row>
    <row r="60" spans="1:5" ht="18">
      <c r="A60" s="30">
        <v>900</v>
      </c>
      <c r="B60" s="31" t="s">
        <v>74</v>
      </c>
      <c r="C60" s="33">
        <f>C61</f>
        <v>14135</v>
      </c>
      <c r="D60" s="33">
        <f>D61</f>
        <v>0</v>
      </c>
      <c r="E60" s="37">
        <f t="shared" si="0"/>
        <v>0</v>
      </c>
    </row>
    <row r="61" spans="1:5" ht="18">
      <c r="A61" s="34">
        <v>909</v>
      </c>
      <c r="B61" s="35" t="s">
        <v>75</v>
      </c>
      <c r="C61" s="36">
        <v>14135</v>
      </c>
      <c r="D61" s="36"/>
      <c r="E61" s="37">
        <f t="shared" si="0"/>
        <v>0</v>
      </c>
    </row>
    <row r="62" spans="1:5" ht="34.5" customHeight="1">
      <c r="A62" s="30">
        <v>1000</v>
      </c>
      <c r="B62" s="31" t="s">
        <v>46</v>
      </c>
      <c r="C62" s="32">
        <f>C63+C64+C65+C66+C67</f>
        <v>436546</v>
      </c>
      <c r="D62" s="32">
        <f>D63+D64+D65+D66+D67</f>
        <v>235550.2</v>
      </c>
      <c r="E62" s="27">
        <f t="shared" si="0"/>
        <v>53.95770434272678</v>
      </c>
    </row>
    <row r="63" spans="1:5" ht="18">
      <c r="A63" s="34">
        <v>1001</v>
      </c>
      <c r="B63" s="35" t="s">
        <v>18</v>
      </c>
      <c r="C63" s="36">
        <v>7990</v>
      </c>
      <c r="D63" s="36">
        <v>5186.6</v>
      </c>
      <c r="E63" s="37">
        <f t="shared" si="0"/>
        <v>64.9136420525657</v>
      </c>
    </row>
    <row r="64" spans="1:5" ht="18">
      <c r="A64" s="34">
        <v>1002</v>
      </c>
      <c r="B64" s="35" t="s">
        <v>19</v>
      </c>
      <c r="C64" s="36">
        <v>93432</v>
      </c>
      <c r="D64" s="36">
        <v>57139.3</v>
      </c>
      <c r="E64" s="37">
        <f t="shared" si="0"/>
        <v>61.15602791334875</v>
      </c>
    </row>
    <row r="65" spans="1:5" ht="18">
      <c r="A65" s="34">
        <v>1003</v>
      </c>
      <c r="B65" s="35" t="s">
        <v>40</v>
      </c>
      <c r="C65" s="36">
        <v>200447.4</v>
      </c>
      <c r="D65" s="43">
        <v>100740.8</v>
      </c>
      <c r="E65" s="37">
        <f t="shared" si="0"/>
        <v>50.25797291459006</v>
      </c>
    </row>
    <row r="66" spans="1:5" ht="18">
      <c r="A66" s="34">
        <v>1004</v>
      </c>
      <c r="B66" s="35" t="s">
        <v>21</v>
      </c>
      <c r="C66" s="36">
        <v>118437.3</v>
      </c>
      <c r="D66" s="36">
        <v>62895.7</v>
      </c>
      <c r="E66" s="37">
        <f t="shared" si="0"/>
        <v>53.104638488043875</v>
      </c>
    </row>
    <row r="67" spans="1:5" ht="18">
      <c r="A67" s="34">
        <v>1006</v>
      </c>
      <c r="B67" s="35" t="s">
        <v>20</v>
      </c>
      <c r="C67" s="36">
        <v>16239.3</v>
      </c>
      <c r="D67" s="36">
        <v>9587.8</v>
      </c>
      <c r="E67" s="37">
        <f t="shared" si="0"/>
        <v>59.04072219861693</v>
      </c>
    </row>
    <row r="68" spans="1:5" ht="39" customHeight="1">
      <c r="A68" s="30">
        <v>1100</v>
      </c>
      <c r="B68" s="31" t="s">
        <v>51</v>
      </c>
      <c r="C68" s="33">
        <f>C69+C70</f>
        <v>51793.8</v>
      </c>
      <c r="D68" s="33">
        <f>D69+D70</f>
        <v>32803.2</v>
      </c>
      <c r="E68" s="27">
        <f t="shared" si="0"/>
        <v>63.33422147052349</v>
      </c>
    </row>
    <row r="69" spans="1:5" ht="18">
      <c r="A69" s="34">
        <v>1102</v>
      </c>
      <c r="B69" s="35" t="s">
        <v>52</v>
      </c>
      <c r="C69" s="36">
        <v>32920.3</v>
      </c>
      <c r="D69" s="36">
        <v>19074.4</v>
      </c>
      <c r="E69" s="37">
        <f t="shared" si="0"/>
        <v>57.94114877446439</v>
      </c>
    </row>
    <row r="70" spans="1:5" ht="36">
      <c r="A70" s="34">
        <v>1105</v>
      </c>
      <c r="B70" s="35" t="s">
        <v>61</v>
      </c>
      <c r="C70" s="36">
        <v>18873.5</v>
      </c>
      <c r="D70" s="36">
        <v>13728.8</v>
      </c>
      <c r="E70" s="37">
        <f t="shared" si="0"/>
        <v>72.74114499165496</v>
      </c>
    </row>
    <row r="71" spans="1:5" ht="38.25" customHeight="1">
      <c r="A71" s="30">
        <v>1200</v>
      </c>
      <c r="B71" s="31" t="s">
        <v>53</v>
      </c>
      <c r="C71" s="33">
        <f>C72</f>
        <v>4896</v>
      </c>
      <c r="D71" s="33">
        <f>D72</f>
        <v>3292.9</v>
      </c>
      <c r="E71" s="27">
        <f t="shared" si="0"/>
        <v>67.25694444444444</v>
      </c>
    </row>
    <row r="72" spans="1:5" ht="18">
      <c r="A72" s="34">
        <v>1201</v>
      </c>
      <c r="B72" s="35" t="s">
        <v>17</v>
      </c>
      <c r="C72" s="36">
        <v>4896</v>
      </c>
      <c r="D72" s="36">
        <v>3292.9</v>
      </c>
      <c r="E72" s="37">
        <f t="shared" si="0"/>
        <v>67.25694444444444</v>
      </c>
    </row>
    <row r="73" spans="1:5" ht="17.25">
      <c r="A73" s="30">
        <v>1400</v>
      </c>
      <c r="B73" s="31" t="s">
        <v>47</v>
      </c>
      <c r="C73" s="33">
        <v>76177.7</v>
      </c>
      <c r="D73" s="33">
        <v>51931.4</v>
      </c>
      <c r="E73" s="27">
        <f>D73/C73*100</f>
        <v>68.17139399062981</v>
      </c>
    </row>
    <row r="74" spans="1:5" ht="17.25">
      <c r="A74" s="30"/>
      <c r="B74" s="31" t="s">
        <v>38</v>
      </c>
      <c r="C74" s="32">
        <f>C23+C32+C34+C38+C44+C48+C50+C57+C60+C62+C68+C71+C73</f>
        <v>1993241.8</v>
      </c>
      <c r="D74" s="32">
        <f>D23+D32+D34+D38+D44+D48+D50+D57+D60+D62+D68+D71+D73</f>
        <v>1202552.9999999998</v>
      </c>
      <c r="E74" s="27">
        <f>D74/C74*100</f>
        <v>60.331516226480886</v>
      </c>
    </row>
    <row r="75" spans="1:5" ht="15">
      <c r="A75" s="7"/>
      <c r="B75" s="11"/>
      <c r="C75" s="7"/>
      <c r="D75" s="7"/>
      <c r="E75" s="8"/>
    </row>
    <row r="76" spans="1:5" ht="15">
      <c r="A76" s="7"/>
      <c r="B76" s="11"/>
      <c r="C76" s="7"/>
      <c r="D76" s="7"/>
      <c r="E76" s="8"/>
    </row>
    <row r="77" spans="1:5" ht="15">
      <c r="A77" s="9"/>
      <c r="B77" s="10"/>
      <c r="C77" s="7"/>
      <c r="D77" s="7"/>
      <c r="E77" s="8"/>
    </row>
    <row r="79" spans="1:5" ht="22.5">
      <c r="A79" s="49"/>
      <c r="B79" s="50"/>
      <c r="C79" s="50"/>
      <c r="D79" s="50"/>
      <c r="E79" s="50"/>
    </row>
    <row r="97" spans="1:5" ht="15">
      <c r="A97" s="2"/>
      <c r="B97" s="5"/>
      <c r="C97" s="2"/>
      <c r="D97" s="2"/>
      <c r="E97" s="3"/>
    </row>
    <row r="98" spans="1:5" ht="15">
      <c r="A98" s="2"/>
      <c r="B98" s="5"/>
      <c r="C98" s="2"/>
      <c r="D98" s="2"/>
      <c r="E98" s="3"/>
    </row>
    <row r="99" spans="1:5" ht="15">
      <c r="A99" s="1"/>
      <c r="B99" s="4"/>
      <c r="C99" s="2"/>
      <c r="D99" s="2"/>
      <c r="E99" s="3"/>
    </row>
    <row r="100" spans="1:5" ht="15">
      <c r="A100" s="1"/>
      <c r="B100" s="4"/>
      <c r="C100" s="2"/>
      <c r="D100" s="2"/>
      <c r="E100" s="3"/>
    </row>
    <row r="101" spans="1:5" ht="15">
      <c r="A101" s="2"/>
      <c r="B101" s="5"/>
      <c r="C101" s="2"/>
      <c r="D101" s="2"/>
      <c r="E101" s="3"/>
    </row>
    <row r="102" spans="1:5" ht="15">
      <c r="A102" s="2"/>
      <c r="B102" s="5"/>
      <c r="C102" s="2"/>
      <c r="D102" s="2"/>
      <c r="E102" s="3"/>
    </row>
    <row r="103" spans="1:5" ht="15">
      <c r="A103" s="2"/>
      <c r="B103" s="5"/>
      <c r="C103" s="2"/>
      <c r="D103" s="2"/>
      <c r="E103" s="3"/>
    </row>
    <row r="104" spans="1:6" ht="24">
      <c r="A104" s="2"/>
      <c r="B104" s="51"/>
      <c r="C104" s="52"/>
      <c r="D104" s="52"/>
      <c r="E104" s="52"/>
      <c r="F104" s="12"/>
    </row>
  </sheetData>
  <sheetProtection/>
  <mergeCells count="4">
    <mergeCell ref="A79:E79"/>
    <mergeCell ref="B104:E104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Пользователь Windows</cp:lastModifiedBy>
  <cp:lastPrinted>2021-08-24T10:27:15Z</cp:lastPrinted>
  <dcterms:created xsi:type="dcterms:W3CDTF">2006-06-07T08:11:59Z</dcterms:created>
  <dcterms:modified xsi:type="dcterms:W3CDTF">2021-09-27T06:17:39Z</dcterms:modified>
  <cp:category/>
  <cp:version/>
  <cp:contentType/>
  <cp:contentStatus/>
</cp:coreProperties>
</file>